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23760" windowHeight="10305" activeTab="1"/>
  </bookViews>
  <sheets>
    <sheet name="Vorlage" sheetId="4" r:id="rId1"/>
    <sheet name="Beispiel" sheetId="1" r:id="rId2"/>
  </sheets>
  <calcPr calcId="145621"/>
</workbook>
</file>

<file path=xl/calcChain.xml><?xml version="1.0" encoding="utf-8"?>
<calcChain xmlns="http://schemas.openxmlformats.org/spreadsheetml/2006/main">
  <c r="G107" i="1" l="1"/>
  <c r="G73" i="4"/>
  <c r="G74" i="4"/>
  <c r="G73" i="1"/>
  <c r="E15" i="1"/>
  <c r="G112" i="4"/>
  <c r="G89" i="4"/>
  <c r="G102" i="4" s="1"/>
  <c r="G111" i="4" s="1"/>
  <c r="G84" i="4"/>
  <c r="G83" i="4"/>
  <c r="G82" i="4"/>
  <c r="G81" i="4"/>
  <c r="G80" i="4"/>
  <c r="G79" i="4"/>
  <c r="G78" i="4"/>
  <c r="G77" i="4"/>
  <c r="G76" i="4"/>
  <c r="G75" i="4"/>
  <c r="G72" i="4"/>
  <c r="E66" i="4"/>
  <c r="G66" i="4" s="1"/>
  <c r="E65" i="4"/>
  <c r="G65" i="4" s="1"/>
  <c r="E64" i="4"/>
  <c r="G64" i="4" s="1"/>
  <c r="E63" i="4"/>
  <c r="G63" i="4" s="1"/>
  <c r="E62" i="4"/>
  <c r="G62" i="4" s="1"/>
  <c r="E61" i="4"/>
  <c r="G61" i="4" s="1"/>
  <c r="E60" i="4"/>
  <c r="G60" i="4" s="1"/>
  <c r="G59" i="4"/>
  <c r="E59" i="4"/>
  <c r="E58" i="4"/>
  <c r="G58" i="4" s="1"/>
  <c r="E57" i="4"/>
  <c r="G57" i="4" s="1"/>
  <c r="E56" i="4"/>
  <c r="G56" i="4" s="1"/>
  <c r="E55" i="4"/>
  <c r="G55" i="4" s="1"/>
  <c r="E49" i="4"/>
  <c r="G49" i="4" s="1"/>
  <c r="E48" i="4"/>
  <c r="G48" i="4" s="1"/>
  <c r="E47" i="4"/>
  <c r="G47" i="4" s="1"/>
  <c r="E46" i="4"/>
  <c r="G46" i="4" s="1"/>
  <c r="E45" i="4"/>
  <c r="G45" i="4" s="1"/>
  <c r="E44" i="4"/>
  <c r="G44" i="4" s="1"/>
  <c r="E43" i="4"/>
  <c r="G43" i="4" s="1"/>
  <c r="E42" i="4"/>
  <c r="G42" i="4" s="1"/>
  <c r="E41" i="4"/>
  <c r="G41" i="4" s="1"/>
  <c r="E40" i="4"/>
  <c r="G40" i="4" s="1"/>
  <c r="E39" i="4"/>
  <c r="G39" i="4" s="1"/>
  <c r="E38" i="4"/>
  <c r="G38" i="4" s="1"/>
  <c r="E37" i="4"/>
  <c r="G37" i="4" s="1"/>
  <c r="E36" i="4"/>
  <c r="G36" i="4" s="1"/>
  <c r="E35" i="4"/>
  <c r="G35" i="4" s="1"/>
  <c r="E34" i="4"/>
  <c r="G34" i="4" s="1"/>
  <c r="E33" i="4"/>
  <c r="G33" i="4" s="1"/>
  <c r="E32" i="4"/>
  <c r="G32" i="4" s="1"/>
  <c r="E31" i="4"/>
  <c r="G31" i="4" s="1"/>
  <c r="E30" i="4"/>
  <c r="G30" i="4" s="1"/>
  <c r="E29" i="4"/>
  <c r="G29" i="4" s="1"/>
  <c r="E28" i="4"/>
  <c r="G28" i="4" s="1"/>
  <c r="E27" i="4"/>
  <c r="G27" i="4" s="1"/>
  <c r="E26" i="4"/>
  <c r="G26" i="4" s="1"/>
  <c r="E25" i="4"/>
  <c r="G25" i="4" s="1"/>
  <c r="E24" i="4"/>
  <c r="G24" i="4" s="1"/>
  <c r="E23" i="4"/>
  <c r="G23" i="4" s="1"/>
  <c r="E22" i="4"/>
  <c r="G22" i="4" s="1"/>
  <c r="E21" i="4"/>
  <c r="G21" i="4" s="1"/>
  <c r="E20" i="4"/>
  <c r="G20" i="4" s="1"/>
  <c r="E19" i="4"/>
  <c r="G19" i="4" s="1"/>
  <c r="E18" i="4"/>
  <c r="G18" i="4" s="1"/>
  <c r="E17" i="4"/>
  <c r="G17" i="4" s="1"/>
  <c r="E16" i="4"/>
  <c r="G16" i="4" s="1"/>
  <c r="E15" i="4"/>
  <c r="G15" i="4" s="1"/>
  <c r="G85" i="4" l="1"/>
  <c r="G110" i="4" s="1"/>
  <c r="G67" i="4"/>
  <c r="G108" i="4" s="1"/>
  <c r="G50" i="4"/>
  <c r="G107" i="4" s="1"/>
  <c r="G109" i="4" l="1"/>
  <c r="G113" i="4" s="1"/>
  <c r="G114" i="4" l="1"/>
  <c r="G115" i="4" s="1"/>
  <c r="G116" i="4" s="1"/>
  <c r="F123" i="4"/>
  <c r="F119" i="4"/>
  <c r="G112" i="1" l="1"/>
  <c r="G89" i="1"/>
  <c r="G102" i="1" s="1"/>
  <c r="G84" i="1"/>
  <c r="G83" i="1"/>
  <c r="G82" i="1"/>
  <c r="G81" i="1"/>
  <c r="G80" i="1"/>
  <c r="G79" i="1"/>
  <c r="G78" i="1"/>
  <c r="G77" i="1"/>
  <c r="G76" i="1"/>
  <c r="G75" i="1"/>
  <c r="G74" i="1"/>
  <c r="G72" i="1"/>
  <c r="E66" i="1"/>
  <c r="G66" i="1" s="1"/>
  <c r="E65" i="1"/>
  <c r="G65" i="1" s="1"/>
  <c r="E64" i="1"/>
  <c r="G64" i="1" s="1"/>
  <c r="E63" i="1"/>
  <c r="G63" i="1" s="1"/>
  <c r="E62" i="1"/>
  <c r="G62" i="1" s="1"/>
  <c r="E61" i="1"/>
  <c r="G61" i="1" s="1"/>
  <c r="E60" i="1"/>
  <c r="G60" i="1" s="1"/>
  <c r="E59" i="1"/>
  <c r="G59" i="1" s="1"/>
  <c r="E58" i="1"/>
  <c r="G58" i="1" s="1"/>
  <c r="E57" i="1"/>
  <c r="G57" i="1" s="1"/>
  <c r="E56" i="1"/>
  <c r="G56" i="1" s="1"/>
  <c r="E55" i="1"/>
  <c r="G55"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G15" i="1"/>
  <c r="G50" i="1" l="1"/>
  <c r="G67" i="1"/>
  <c r="G108" i="1" s="1"/>
  <c r="G111" i="1"/>
  <c r="G85" i="1"/>
  <c r="G110" i="1" s="1"/>
  <c r="G109" i="1" l="1"/>
  <c r="G113" i="1" l="1"/>
  <c r="G114" i="1" l="1"/>
  <c r="G115" i="1" s="1"/>
  <c r="G116" i="1" s="1"/>
  <c r="F119" i="1"/>
  <c r="F123" i="1"/>
</calcChain>
</file>

<file path=xl/comments1.xml><?xml version="1.0" encoding="utf-8"?>
<comments xmlns="http://schemas.openxmlformats.org/spreadsheetml/2006/main">
  <authors>
    <author>Gastro-check24</author>
  </authors>
  <commentList>
    <comment ref="H1" authorId="0">
      <text>
        <r>
          <rPr>
            <b/>
            <sz val="9"/>
            <color indexed="81"/>
            <rFont val="Tahoma"/>
            <family val="2"/>
          </rPr>
          <t>Gastro-check24:</t>
        </r>
        <r>
          <rPr>
            <sz val="9"/>
            <color indexed="81"/>
            <rFont val="Tahoma"/>
            <family val="2"/>
          </rPr>
          <t xml:space="preserve">
Diese Veranstaltungskalkulation ist für Events, Feiern und Buffets gedacht.
Denken Sie immer an </t>
        </r>
        <r>
          <rPr>
            <b/>
            <sz val="9"/>
            <color indexed="81"/>
            <rFont val="Tahoma"/>
            <family val="2"/>
          </rPr>
          <t>alle</t>
        </r>
        <r>
          <rPr>
            <sz val="9"/>
            <color indexed="81"/>
            <rFont val="Tahoma"/>
            <family val="2"/>
          </rPr>
          <t xml:space="preserve"> Kosten die sie haben.
Verzichten Sie lieber auf eine Veranstaltung, die Sie nicht stemmen können oder die nicht rentable ist.
Jede Veranstaltung, jedes Buffet ist ein Aushängeschild und Werbung. Passen Sie den Gewinnaufschlag dementsprechend an.
grüne Felder: diese müssen für die Berechnung von Ihnen ausgefüllt werden
blaue Felder: sollten auch ausgefüllt werden, sind für die Berechnung aber nicht notwendig.
Diese Vorlage bietet sich auch für eine Nachkalkulation an.
</t>
        </r>
      </text>
    </comment>
    <comment ref="C5" authorId="0">
      <text>
        <r>
          <rPr>
            <b/>
            <sz val="9"/>
            <color indexed="81"/>
            <rFont val="Tahoma"/>
            <family val="2"/>
          </rPr>
          <t>Gastro-check24:</t>
        </r>
        <r>
          <rPr>
            <sz val="9"/>
            <color indexed="81"/>
            <rFont val="Tahoma"/>
            <family val="2"/>
          </rPr>
          <t xml:space="preserve">
hierunter fallen alle nicht direkt zuordnungsbaren Kosten wie z.B.
- Energiekosten
- Abschreibungen
- Reinigungsmittel
- Versicherungen u.v.m.
Der Richtwert liegt bei 20%
</t>
        </r>
      </text>
    </comment>
    <comment ref="C7" authorId="0">
      <text>
        <r>
          <rPr>
            <b/>
            <sz val="9"/>
            <color indexed="81"/>
            <rFont val="Tahoma"/>
            <family val="2"/>
          </rPr>
          <t>Gastro-check24:</t>
        </r>
        <r>
          <rPr>
            <sz val="9"/>
            <color indexed="81"/>
            <rFont val="Tahoma"/>
            <family val="2"/>
          </rPr>
          <t xml:space="preserve">
Wieviel wollen Sie an dieser Veranstaltung netto verdienen?</t>
        </r>
      </text>
    </comment>
    <comment ref="C9" authorId="0">
      <text>
        <r>
          <rPr>
            <b/>
            <sz val="9"/>
            <color indexed="81"/>
            <rFont val="Tahoma"/>
            <family val="2"/>
          </rPr>
          <t>Gastro-check24:</t>
        </r>
        <r>
          <rPr>
            <sz val="9"/>
            <color indexed="81"/>
            <rFont val="Tahoma"/>
            <family val="2"/>
          </rPr>
          <t xml:space="preserve">
die Vorraussetzungen für einen verringerten MwSt Satz sind sehr streng
- Lieferung ausser Haus
- Keine Serviceleistung vor Ort
- Keine Beratungsleistung
- Speisen sind zum sofortigen Verzehr 
- Wesenseigene einfache, standardisierte Zubereitung der Speisen (keine Einflussnahme des Käufers auf die Zubereitung) 
- Zubereitung häufig nicht auf Bestellung eines bestimmten Kunden (sondern z. B. auf Vorrat)
Veranstaltungen und Buffetlieferungen werden gerne als Grundlage einer Steuerprüfung benutzt.
Wenn Sie als mit dem verringerten Steuersatz von 7% kalkulieren, befinden Sie sich auf dünnem Eis.
Sind Sie sich unsicher, fragen Sie direkt Ihren zuständigen Steuerprüfer oder Sachbearbeiter.</t>
        </r>
      </text>
    </comment>
    <comment ref="H13" authorId="0">
      <text>
        <r>
          <rPr>
            <b/>
            <sz val="9"/>
            <color indexed="81"/>
            <rFont val="Tahoma"/>
            <family val="2"/>
          </rPr>
          <t>Gastro-check24:</t>
        </r>
        <r>
          <rPr>
            <sz val="9"/>
            <color indexed="81"/>
            <rFont val="Tahoma"/>
            <family val="2"/>
          </rPr>
          <t xml:space="preserve">
hier werden alle benötigten Food Artikel aufgelistet.
Achten Sie auf aktuelle Einkaufspreise.
Sie brauchen nicht jedes einzelne Produkt aufzuzählen.
Es geht hier nicht um ein Rezept. 
Wichtig sind vor allem die teuren Produkte wie Fleisch oder Fisch
(Siehe Beispielkalkulation)
</t>
        </r>
      </text>
    </comment>
    <comment ref="H52" authorId="0">
      <text>
        <r>
          <rPr>
            <b/>
            <sz val="9"/>
            <color indexed="81"/>
            <rFont val="Tahoma"/>
            <family val="2"/>
          </rPr>
          <t>Gastro-check24:</t>
        </r>
        <r>
          <rPr>
            <sz val="9"/>
            <color indexed="81"/>
            <rFont val="Tahoma"/>
            <family val="2"/>
          </rPr>
          <t xml:space="preserve">
Tragen Sie hier nur Getränke ein, wenn der Gast einen all inklusiv Preis haben will oder Sie ein all inklusiv Angebot abgeben wollen.
Alle anderen Getränke werden extra nach verbrauch abgerechnet.
Der VKP stammt im Normalfall aus Ihrer Speisekarte. </t>
        </r>
      </text>
    </comment>
    <comment ref="H69" authorId="0">
      <text>
        <r>
          <rPr>
            <b/>
            <sz val="9"/>
            <color indexed="81"/>
            <rFont val="Tahoma"/>
            <family val="2"/>
          </rPr>
          <t>Gastro-check24:</t>
        </r>
        <r>
          <rPr>
            <sz val="9"/>
            <color indexed="81"/>
            <rFont val="Tahoma"/>
            <family val="2"/>
          </rPr>
          <t xml:space="preserve">
Wissen Sie eigentlich was eine Arbeitsstunde kostet?
Jahresbruttogehalt+21% SV AN Anteil: 12 Monate: 169 Std/ Monat
Hierbei werden Urlaubs und Wehnachtsgeld und der Arbeitgeberanteil der Sozialversicherung berücksichtigt.
Da die Personalkosten ein großer Faktor dieser Kalkulation ist, gilt hier besondere Aufmerksamkeit. Denken Sie auch an Ihre Stunden.
Wenn Sie merken, dass der kalkulierte VKP beim Kunden nicht durchsetzbar ist, sind die Personalkosten der richtige Ansatz um dieses zu korrigieren. (Anzahl der Mitarbeiter und Stunden- nicht die Kosten pro Stunde.
Für das Leihpersonal wird kein Gewinnaufschlag berechnet, wohl aber der Zeitaufwand für die Organisation.
Als grobe Richtwerte empfehlen wir Ihnen:
Std Organisation- 30,00 €
Std Veranstaltungsleiter 25,00 €
Std Köche/ Servicekräfte 20,00 €
Std Aushilfen 12,00 €</t>
        </r>
      </text>
    </comment>
    <comment ref="A72" authorId="0">
      <text>
        <r>
          <rPr>
            <b/>
            <sz val="9"/>
            <color indexed="81"/>
            <rFont val="Tahoma"/>
            <family val="2"/>
          </rPr>
          <t>Gastro-check24:</t>
        </r>
        <r>
          <rPr>
            <sz val="9"/>
            <color indexed="81"/>
            <rFont val="Tahoma"/>
            <family val="2"/>
          </rPr>
          <t xml:space="preserve">
hierzu gehören Arbeitsaufwand für:
- Kalkulation der Veranstaltung
- Verkaufsgespräche mit dem Gast/ Kunde
- Verhandlungen mit Drittfirmen
- Anwesenheit bei der Veranstaltung
</t>
        </r>
      </text>
    </comment>
    <comment ref="H87" authorId="0">
      <text>
        <r>
          <rPr>
            <b/>
            <sz val="9"/>
            <color indexed="81"/>
            <rFont val="Tahoma"/>
            <family val="2"/>
          </rPr>
          <t>Gastro-check24:</t>
        </r>
        <r>
          <rPr>
            <sz val="9"/>
            <color indexed="81"/>
            <rFont val="Tahoma"/>
            <family val="2"/>
          </rPr>
          <t xml:space="preserve">
Hier ist es ganz wichtig, was Sie mit dem Gast besprochen haben.
Sollen die "sonstigen Kosten" extra aufgelistet" werden (und werden diese auch extra bezahlt) bleiben diese Felder frei. 
Denken Sie aber daran, dass wenn die Kosten 1:1 an den Gast weitergegeben werden, Sie wenigsten die Organisationskosten bezahlt bekommen. (siehe Personalkosten)</t>
        </r>
      </text>
    </comment>
  </commentList>
</comments>
</file>

<file path=xl/comments2.xml><?xml version="1.0" encoding="utf-8"?>
<comments xmlns="http://schemas.openxmlformats.org/spreadsheetml/2006/main">
  <authors>
    <author>Gastro-check24</author>
  </authors>
  <commentList>
    <comment ref="H1" authorId="0">
      <text>
        <r>
          <rPr>
            <b/>
            <sz val="9"/>
            <color indexed="81"/>
            <rFont val="Tahoma"/>
            <family val="2"/>
          </rPr>
          <t>Gastro-check24:</t>
        </r>
        <r>
          <rPr>
            <sz val="9"/>
            <color indexed="81"/>
            <rFont val="Tahoma"/>
            <family val="2"/>
          </rPr>
          <t xml:space="preserve">
Diese Veranstaltungskalkulation ist für Events, Feiern und Buffets gedacht.
Denken Sie immer an </t>
        </r>
        <r>
          <rPr>
            <b/>
            <sz val="9"/>
            <color indexed="81"/>
            <rFont val="Tahoma"/>
            <family val="2"/>
          </rPr>
          <t>alle</t>
        </r>
        <r>
          <rPr>
            <sz val="9"/>
            <color indexed="81"/>
            <rFont val="Tahoma"/>
            <family val="2"/>
          </rPr>
          <t xml:space="preserve"> Kosten die sie haben.
Verzichten Sie lieber auf eine Veranstaltung, die Sie nicht stemmen können oder die nicht rentable ist.
Jede Veranstaltung, jedes Buffet ist ein Aushängeschild und Werbung. Passen Sie den Gewinnaufschlag dementsprechend an.
grüne Felder: diese müssen für die Berechnung von Ihnen ausgefüllt werden
blaue Felder: sollten auch ausgefüllt werden, sind für die Berechnung aber nicht notwendig.
Diese Vorlage bietet sich auch für eine Nachkalkulation an.
</t>
        </r>
      </text>
    </comment>
    <comment ref="D2" authorId="0">
      <text>
        <r>
          <rPr>
            <b/>
            <sz val="9"/>
            <color indexed="81"/>
            <rFont val="Tahoma"/>
            <family val="2"/>
          </rPr>
          <t>Beispiel für eine Kalkulation</t>
        </r>
        <r>
          <rPr>
            <sz val="9"/>
            <color indexed="81"/>
            <rFont val="Tahoma"/>
            <family val="2"/>
          </rPr>
          <t xml:space="preserve">
</t>
        </r>
        <r>
          <rPr>
            <b/>
            <sz val="9"/>
            <color indexed="81"/>
            <rFont val="Tahoma"/>
            <family val="2"/>
          </rPr>
          <t>Familie Müller möchte in Ihrem Haus Ihre Hochzeit mit 50 Personen feiern.</t>
        </r>
        <r>
          <rPr>
            <sz val="9"/>
            <color indexed="81"/>
            <rFont val="Tahoma"/>
            <family val="2"/>
          </rPr>
          <t xml:space="preserve">
Das Mittagsmenü wurde im Vorfeld mit Ihnen geklärt.
Nachmittags soll es Kaffee und Kuchen geben.
Sie bitten um frische Blumen auf den Tisch.
Den Abend verbringen Sie in Ihrer Paryscheune. Die Raummiete von 100,00€ haben Sie akzeptiert.
Um Mitternacht gibt es eine Gulaschsuppe (25 Personen)
Die Personalkosten für den Abend sollen inklusive sein.
Alle Getränke, bis auf den Sektempfang und den Kaffee werden nach Verbrauch extra Abgerechnet
Familie Müller wünscht einen Gesamtpreis.
</t>
        </r>
      </text>
    </comment>
    <comment ref="C5" authorId="0">
      <text>
        <r>
          <rPr>
            <b/>
            <sz val="9"/>
            <color indexed="81"/>
            <rFont val="Tahoma"/>
            <family val="2"/>
          </rPr>
          <t>Gastro-check24:</t>
        </r>
        <r>
          <rPr>
            <sz val="9"/>
            <color indexed="81"/>
            <rFont val="Tahoma"/>
            <family val="2"/>
          </rPr>
          <t xml:space="preserve">
hierunter fallen alle nicht direkt zuordnungsbaren Kosten wie z.B.
- Energiekosten
- Abschreibungen
- Reinigungsmittel
- Versicherungen u.v.m.
Der Richtwert liegt bei 20%
</t>
        </r>
      </text>
    </comment>
    <comment ref="C7" authorId="0">
      <text>
        <r>
          <rPr>
            <b/>
            <sz val="9"/>
            <color indexed="81"/>
            <rFont val="Tahoma"/>
            <family val="2"/>
          </rPr>
          <t>Gastro-check24:</t>
        </r>
        <r>
          <rPr>
            <sz val="9"/>
            <color indexed="81"/>
            <rFont val="Tahoma"/>
            <family val="2"/>
          </rPr>
          <t xml:space="preserve">
Wieviel wollen Sie an dieser Veranstaltung netto verdienen?</t>
        </r>
      </text>
    </comment>
    <comment ref="C9" authorId="0">
      <text>
        <r>
          <rPr>
            <b/>
            <sz val="9"/>
            <color indexed="81"/>
            <rFont val="Tahoma"/>
            <family val="2"/>
          </rPr>
          <t>Gastro-check24:</t>
        </r>
        <r>
          <rPr>
            <sz val="9"/>
            <color indexed="81"/>
            <rFont val="Tahoma"/>
            <family val="2"/>
          </rPr>
          <t xml:space="preserve">
die Vorraussetzungen für einen verringerten MwSt Satz sind sehr streng
- Lieferung ausser Haus
- Keine Serviceleistung vor Ort
- Keine Beratungsleistung
- Speisen sind zum sofortigen Verzehr 
- Wesenseigene einfache, standardisierte Zubereitung der Speisen (keine Einflussnahme des Käufers auf die Zubereitung) 
- Zubereitung häufig nicht auf Bestellung eines bestimmten Kunden (sondern z. B. auf Vorrat)
Veranstaltungen und Buffetlieferungen werden gerne als Grundlage einer Steuerprüfung benutzt.
Wenn Sie als mit dem verringerten Steuersatz von 7% kalkulieren, befinden Sie sich auf dünnem Eis.
Sind Sie sich unsicher, fragen Sie direkt Ihren zuständigen Steuerprüfer oder Sachbearbeiter.</t>
        </r>
      </text>
    </comment>
    <comment ref="H13" authorId="0">
      <text>
        <r>
          <rPr>
            <b/>
            <sz val="9"/>
            <color indexed="81"/>
            <rFont val="Tahoma"/>
            <family val="2"/>
          </rPr>
          <t>Gastro-check24:</t>
        </r>
        <r>
          <rPr>
            <sz val="9"/>
            <color indexed="81"/>
            <rFont val="Tahoma"/>
            <family val="2"/>
          </rPr>
          <t xml:space="preserve">
hier werden alle benötigten Food Artikel aufgelistet.
Achten Sie auf aktuelle Einkaufspreise.
Sie brauchen nicht jedes einzelne Produkt aufzuzählen.
Es geht hier nicht um ein Rezept. 
Wichtig sind vor allem die teuren Produkte wie Fleisch oder Fisch
(Siehe Beispielkalkulation)
</t>
        </r>
      </text>
    </comment>
    <comment ref="H52" authorId="0">
      <text>
        <r>
          <rPr>
            <b/>
            <sz val="9"/>
            <color indexed="81"/>
            <rFont val="Tahoma"/>
            <family val="2"/>
          </rPr>
          <t>Gastro-check24:</t>
        </r>
        <r>
          <rPr>
            <sz val="9"/>
            <color indexed="81"/>
            <rFont val="Tahoma"/>
            <family val="2"/>
          </rPr>
          <t xml:space="preserve">
Tragen Sie hier nur Getränke ein, wenn der Gast einen all inklusiv Preis haben will oder Sie ein all inklusiv Angebot abgeben wollen.
Alle anderen Getränke werden extra nach verbrauch abgerechnet.
Der VKP stammt im Normalfall aus Ihrer Speisekarte. </t>
        </r>
      </text>
    </comment>
    <comment ref="H69" authorId="0">
      <text>
        <r>
          <rPr>
            <b/>
            <sz val="9"/>
            <color indexed="81"/>
            <rFont val="Tahoma"/>
            <family val="2"/>
          </rPr>
          <t>Gastro-check24:</t>
        </r>
        <r>
          <rPr>
            <sz val="9"/>
            <color indexed="81"/>
            <rFont val="Tahoma"/>
            <family val="2"/>
          </rPr>
          <t xml:space="preserve">
Wissen Sie eigentlich was eine Arbeitsstunde kostet?
Jahresbruttogehalt+21% SV AN Anteil: 12 Monate: 169 Std/ Monat
Hierbei werden Urlaubs und Wehnachtsgeld und der Arbeitgeberanteil der Sozialversicherung berücksichtigt.
Da die Personalkosten ein großer Faktor dieser Kalkulation ist, gilt hier besondere Aufmerksamkeit. Denken Sie auch an Ihre Stunden.
Wenn Sie merken, dass der kalkulierte VKP beim Kunden nicht durchsetzbar ist, sind die Personalkosten der richtige Ansatz um dieses zu korrigieren. (Anzahl der Mitarbeiter und Stunden- nicht die Kosten pro Stunde.
Für das Leihpersonal wird kein Gewinnaufschlag berechnet, wohl aber der Zeitaufwand für die Organisation.
Als grobe Richtwerte empfehlen wir Ihnen:
Std Organisation- 30,00 €
Std Veranstaltungsleiter 25,00 €
Std Köche/ Servicekräfte 20,00 €
Std Aushilfen 12,00 €</t>
        </r>
      </text>
    </comment>
    <comment ref="A72" authorId="0">
      <text>
        <r>
          <rPr>
            <b/>
            <sz val="9"/>
            <color indexed="81"/>
            <rFont val="Tahoma"/>
            <family val="2"/>
          </rPr>
          <t>Gastro-check24:</t>
        </r>
        <r>
          <rPr>
            <sz val="9"/>
            <color indexed="81"/>
            <rFont val="Tahoma"/>
            <family val="2"/>
          </rPr>
          <t xml:space="preserve">
hierzu gehören Arbeitsaufwand für:
- Kalkulation der Veranstaltung
- Verkaufsgespräche mit dem Gast/ Kunde
- Verhandlungen mit Drittfirmen
- Anwesenheit bei der Veranstaltung
</t>
        </r>
      </text>
    </comment>
    <comment ref="H87" authorId="0">
      <text>
        <r>
          <rPr>
            <b/>
            <sz val="9"/>
            <color indexed="81"/>
            <rFont val="Tahoma"/>
            <family val="2"/>
          </rPr>
          <t>Gastro-check24:</t>
        </r>
        <r>
          <rPr>
            <sz val="9"/>
            <color indexed="81"/>
            <rFont val="Tahoma"/>
            <family val="2"/>
          </rPr>
          <t xml:space="preserve">
Hier ist es ganz wichtig, was Sie mit dem Gast besprochen haben.
Sollen die "sonstigen Kosten" extra aufgelistet" werden (und werden diese auch extra bezahlt) bleiben diese Felder frei. 
Denken Sie aber daran, dass wenn die Kosten 1:1 an den Gast weitergegeben werden, Sie wenigsten die Organisationskosten bezahlt bekommen. (siehe Personalkosten)</t>
        </r>
      </text>
    </comment>
    <comment ref="H117" authorId="0">
      <text>
        <r>
          <rPr>
            <b/>
            <sz val="9"/>
            <color indexed="81"/>
            <rFont val="Tahoma"/>
            <family val="2"/>
          </rPr>
          <t>Gastro-check24:</t>
        </r>
        <r>
          <rPr>
            <sz val="9"/>
            <color indexed="81"/>
            <rFont val="Tahoma"/>
            <family val="2"/>
          </rPr>
          <t xml:space="preserve">
Was sagt uns die Kalkulation?
Eine personalaufwendige Veranstaltung.
Erklären Sie das auch Den Gästen bei der Preisbesprechung.
60,00€ für ein Dreigangmenü plus Kaffee und Kuchen plus Gulaschsuppe ist schon recht viel, aber durch den hohen Personalaufwand gerechtfertigt.
Lohnt sich die Veranstaltung wirtschaftlich?
Den Gewinn von 500,00€ hätten Sie an einem normalen Abend erfahrungsgemäß auch mit normalem Geschäft und mit weniger Aufwand erwirtschaftet. Da die Gäste aber um 18.00 Uhr in die Partyscheune wechseln, ist die Hochzeit ein Zusatzgeschäft. Hinzu kommt der Getränkeumsatz, der weiteren Gewinn erzielen wird. Erklären Sie den Gästen, dass bei einem Aufenthalt von 12 Std mit anschließender Party viel getrunken wird.</t>
        </r>
      </text>
    </comment>
  </commentList>
</comments>
</file>

<file path=xl/sharedStrings.xml><?xml version="1.0" encoding="utf-8"?>
<sst xmlns="http://schemas.openxmlformats.org/spreadsheetml/2006/main" count="165" uniqueCount="76">
  <si>
    <t>Veranstaltungskalkulation</t>
  </si>
  <si>
    <t>Vorabinformation</t>
  </si>
  <si>
    <t>Gemeinkostenzuschlag</t>
  </si>
  <si>
    <t>Gewinnaufschlag</t>
  </si>
  <si>
    <t>MwSt</t>
  </si>
  <si>
    <t>Datum der Veranstaltung</t>
  </si>
  <si>
    <t>Name des Veranstalters</t>
  </si>
  <si>
    <t xml:space="preserve">Kalkulation für </t>
  </si>
  <si>
    <t>Food</t>
  </si>
  <si>
    <t>Summe</t>
  </si>
  <si>
    <t>Personenzahl</t>
  </si>
  <si>
    <t>kg/ Ltr/ Stück</t>
  </si>
  <si>
    <t>Gesamtmenge</t>
  </si>
  <si>
    <t>EK Preis</t>
  </si>
  <si>
    <t>Getränke</t>
  </si>
  <si>
    <t xml:space="preserve"> Ltr/ Stück</t>
  </si>
  <si>
    <t>Personal</t>
  </si>
  <si>
    <t>Stunden</t>
  </si>
  <si>
    <t>Mitarbeiter</t>
  </si>
  <si>
    <t>Kosten je Std</t>
  </si>
  <si>
    <t>Gesamtwareneinsatz Getränke</t>
  </si>
  <si>
    <t>Veranstaltungsleiter</t>
  </si>
  <si>
    <t>Servicekräfte</t>
  </si>
  <si>
    <t>Köche (Vorbereitung)</t>
  </si>
  <si>
    <t>Küchenhilfen (Vorbereitung)</t>
  </si>
  <si>
    <t>Köche (Veranstaltung)</t>
  </si>
  <si>
    <t>Aushilfen (Veranstaltung)</t>
  </si>
  <si>
    <t>Aushilfen</t>
  </si>
  <si>
    <t>Spülkräfte</t>
  </si>
  <si>
    <t>Kosten (netto) Leihpersonal Service</t>
  </si>
  <si>
    <t>Kosten (netto) Leihpersonal Küche</t>
  </si>
  <si>
    <t>Gesamtwareneinsatz Food</t>
  </si>
  <si>
    <t>Gesamtkosten Personal</t>
  </si>
  <si>
    <t>INFO</t>
  </si>
  <si>
    <t>Sonstige Kosten</t>
  </si>
  <si>
    <t>Km</t>
  </si>
  <si>
    <t>Preis je Km</t>
  </si>
  <si>
    <t>Extrakosten Dekoration</t>
  </si>
  <si>
    <t>Gesamtkosten Sonstiges</t>
  </si>
  <si>
    <t>Extrkosten Verpackungsmaterial</t>
  </si>
  <si>
    <t>Extra Reinigungskosten</t>
  </si>
  <si>
    <t>wofür</t>
  </si>
  <si>
    <t>Preis (netto)</t>
  </si>
  <si>
    <t>Rechnung von Dritten</t>
  </si>
  <si>
    <t>Leih Geschirr und Besteck</t>
  </si>
  <si>
    <t>Fahrtkosten/ Lieferkosten</t>
  </si>
  <si>
    <t>Raummiete</t>
  </si>
  <si>
    <t>Berechnung des Verkaufspreises</t>
  </si>
  <si>
    <t>Gemeinkosten</t>
  </si>
  <si>
    <t>%</t>
  </si>
  <si>
    <t>€</t>
  </si>
  <si>
    <t>Nettoverkaufspreis</t>
  </si>
  <si>
    <t>MwST</t>
  </si>
  <si>
    <t>Bruttoverkaufspreis gesamt</t>
  </si>
  <si>
    <t>Bruttoverkaufspreis pro Person</t>
  </si>
  <si>
    <t xml:space="preserve">Std Organisation </t>
  </si>
  <si>
    <t>errechnete Personalkosten in %</t>
  </si>
  <si>
    <t>errechneter Gewinnaufschlag in %</t>
  </si>
  <si>
    <t>Beispielssituation</t>
  </si>
  <si>
    <t>Müller</t>
  </si>
  <si>
    <t>Hochzeitsveranstaltung</t>
  </si>
  <si>
    <t>Rinderfilet</t>
  </si>
  <si>
    <t>Gemüse</t>
  </si>
  <si>
    <t>Beilagen (pauschal)</t>
  </si>
  <si>
    <t>Tomatensuppe (pauschal)</t>
  </si>
  <si>
    <t>Sauce (pauschal)</t>
  </si>
  <si>
    <t>Desservariation (pauschal)</t>
  </si>
  <si>
    <t>kleiner Salat (pauschal)</t>
  </si>
  <si>
    <t>Gulaschsuppe</t>
  </si>
  <si>
    <t>Partybrötchen</t>
  </si>
  <si>
    <t>Sekt</t>
  </si>
  <si>
    <t>Orangensaft (für Sektempfang)</t>
  </si>
  <si>
    <t>Kaffee (inkl Zucker etc)</t>
  </si>
  <si>
    <t>Servicekräfte für Partyscheune</t>
  </si>
  <si>
    <t>Info zum Beispiel "Müller"</t>
  </si>
  <si>
    <t>Extrakosten Dekoration (frische Blumen)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</si>
</sst>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_-* #,##0.00\ [$€-407]_-;\-* #,##0.00\ [$€-407]_-;_-* &quot;-&quot;??\ [$€-407]_-;_-@_-"/>
  </numFmts>
  <fonts count="11" x14ac:knownFonts="1">
    <font>
      <sz val="11"/>
      <color theme="1"/>
      <name val="Arial"/>
      <family val="2"/>
    </font>
    <font>
      <sz val="12"/>
      <color theme="1"/>
      <name val="Arial"/>
      <family val="2"/>
    </font>
    <font>
      <sz val="14"/>
      <color theme="1"/>
      <name val="Arial"/>
      <family val="2"/>
    </font>
    <font>
      <sz val="18"/>
      <color theme="1"/>
      <name val="Arial"/>
      <family val="2"/>
    </font>
    <font>
      <sz val="10"/>
      <color theme="1"/>
      <name val="Arial"/>
      <family val="2"/>
    </font>
    <font>
      <b/>
      <sz val="14"/>
      <color theme="1"/>
      <name val="Arial"/>
      <family val="2"/>
    </font>
    <font>
      <b/>
      <sz val="20"/>
      <color theme="1"/>
      <name val="Arial"/>
      <family val="2"/>
    </font>
    <font>
      <sz val="8"/>
      <color theme="1"/>
      <name val="Arial"/>
      <family val="2"/>
    </font>
    <font>
      <sz val="9"/>
      <color indexed="81"/>
      <name val="Tahoma"/>
      <family val="2"/>
    </font>
    <font>
      <b/>
      <sz val="9"/>
      <color indexed="81"/>
      <name val="Tahoma"/>
      <family val="2"/>
    </font>
    <font>
      <sz val="2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7CF93D"/>
        <bgColor indexed="64"/>
      </patternFill>
    </fill>
    <fill>
      <patternFill patternType="solid">
        <fgColor rgb="FFC5EDFF"/>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1" fillId="5" borderId="1" xfId="0" applyFont="1" applyFill="1" applyBorder="1" applyProtection="1"/>
    <xf numFmtId="0" fontId="0" fillId="5" borderId="1" xfId="0" applyFill="1" applyBorder="1" applyProtection="1">
      <protection locked="0"/>
    </xf>
    <xf numFmtId="164" fontId="0" fillId="5" borderId="1" xfId="0" applyNumberFormat="1" applyFill="1" applyBorder="1" applyProtection="1">
      <protection locked="0"/>
    </xf>
    <xf numFmtId="165" fontId="0" fillId="5" borderId="1" xfId="0" applyNumberFormat="1" applyFill="1" applyBorder="1" applyProtection="1">
      <protection locked="0"/>
    </xf>
    <xf numFmtId="2" fontId="0" fillId="5" borderId="1" xfId="0" applyNumberFormat="1" applyFill="1" applyBorder="1" applyProtection="1">
      <protection locked="0"/>
    </xf>
    <xf numFmtId="0" fontId="0" fillId="6" borderId="3" xfId="0" applyFill="1" applyBorder="1" applyProtection="1">
      <protection locked="0"/>
    </xf>
    <xf numFmtId="0" fontId="0" fillId="6" borderId="5" xfId="0" applyFill="1" applyBorder="1" applyProtection="1">
      <protection locked="0"/>
    </xf>
    <xf numFmtId="0" fontId="0" fillId="6" borderId="4" xfId="0" applyFill="1" applyBorder="1" applyProtection="1">
      <protection locked="0"/>
    </xf>
    <xf numFmtId="2" fontId="0" fillId="0" borderId="1" xfId="0" applyNumberFormat="1" applyBorder="1" applyProtection="1"/>
    <xf numFmtId="0" fontId="3" fillId="0" borderId="0" xfId="0" applyFont="1" applyProtection="1"/>
    <xf numFmtId="0" fontId="0" fillId="0" borderId="0" xfId="0" applyProtection="1"/>
    <xf numFmtId="0" fontId="2" fillId="0" borderId="0" xfId="0" applyFont="1" applyProtection="1"/>
    <xf numFmtId="0" fontId="0" fillId="5" borderId="1" xfId="0" applyFill="1" applyBorder="1" applyProtection="1"/>
    <xf numFmtId="0" fontId="0" fillId="0" borderId="2" xfId="0" applyBorder="1" applyProtection="1"/>
    <xf numFmtId="0" fontId="4" fillId="0" borderId="1" xfId="0" applyFont="1" applyBorder="1" applyAlignment="1" applyProtection="1">
      <alignment horizontal="center" vertical="center"/>
    </xf>
    <xf numFmtId="164" fontId="0" fillId="5" borderId="1" xfId="0" applyNumberFormat="1" applyFill="1" applyBorder="1" applyProtection="1"/>
    <xf numFmtId="165" fontId="0" fillId="5" borderId="1" xfId="0" applyNumberFormat="1" applyFill="1" applyBorder="1" applyProtection="1"/>
    <xf numFmtId="165" fontId="0" fillId="0" borderId="1" xfId="0" applyNumberFormat="1" applyBorder="1" applyProtection="1"/>
    <xf numFmtId="165" fontId="0" fillId="3" borderId="1" xfId="0" applyNumberFormat="1" applyFill="1" applyBorder="1" applyProtection="1"/>
    <xf numFmtId="2" fontId="0" fillId="5" borderId="1" xfId="0" applyNumberFormat="1" applyFill="1" applyBorder="1" applyProtection="1"/>
    <xf numFmtId="0" fontId="0" fillId="6" borderId="3" xfId="0" applyFill="1" applyBorder="1" applyProtection="1"/>
    <xf numFmtId="0" fontId="0" fillId="6" borderId="5" xfId="0" applyFill="1" applyBorder="1" applyProtection="1"/>
    <xf numFmtId="0" fontId="0" fillId="6" borderId="4" xfId="0" applyFill="1" applyBorder="1" applyProtection="1"/>
    <xf numFmtId="0" fontId="0" fillId="7" borderId="0" xfId="0" applyFill="1" applyBorder="1" applyProtection="1"/>
    <xf numFmtId="0" fontId="7" fillId="7" borderId="0" xfId="0" applyFont="1" applyFill="1" applyBorder="1" applyAlignment="1" applyProtection="1">
      <alignment horizontal="center" vertical="top"/>
    </xf>
    <xf numFmtId="165" fontId="0" fillId="7" borderId="0" xfId="0" applyNumberFormat="1" applyFill="1" applyBorder="1" applyProtection="1"/>
    <xf numFmtId="165" fontId="7" fillId="7" borderId="0" xfId="0" applyNumberFormat="1" applyFont="1" applyFill="1" applyBorder="1" applyAlignment="1" applyProtection="1">
      <alignment horizontal="center"/>
    </xf>
    <xf numFmtId="165" fontId="0" fillId="2" borderId="1" xfId="0" applyNumberFormat="1" applyFill="1" applyBorder="1" applyProtection="1"/>
    <xf numFmtId="165" fontId="0" fillId="4" borderId="1" xfId="0" applyNumberFormat="1" applyFill="1" applyBorder="1" applyProtection="1"/>
    <xf numFmtId="0" fontId="0" fillId="5" borderId="1" xfId="0"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0" fillId="0" borderId="0" xfId="0" applyAlignment="1" applyProtection="1">
      <alignment horizont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6" borderId="3" xfId="0" applyFill="1" applyBorder="1" applyProtection="1">
      <protection locked="0"/>
    </xf>
    <xf numFmtId="0" fontId="0" fillId="6" borderId="5" xfId="0" applyFill="1" applyBorder="1" applyProtection="1">
      <protection locked="0"/>
    </xf>
    <xf numFmtId="0" fontId="0" fillId="6" borderId="4" xfId="0" applyFill="1" applyBorder="1" applyProtection="1">
      <protection locked="0"/>
    </xf>
    <xf numFmtId="0" fontId="0" fillId="6" borderId="1" xfId="0" applyFill="1" applyBorder="1" applyProtection="1">
      <protection locked="0"/>
    </xf>
    <xf numFmtId="0" fontId="5" fillId="3" borderId="3"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4" xfId="0" applyFont="1" applyFill="1" applyBorder="1" applyAlignment="1" applyProtection="1">
      <alignment vertical="center"/>
    </xf>
    <xf numFmtId="0" fontId="0" fillId="0" borderId="1" xfId="0" applyBorder="1" applyProtection="1"/>
    <xf numFmtId="0" fontId="7" fillId="7" borderId="8" xfId="0" applyFont="1" applyFill="1" applyBorder="1" applyAlignment="1" applyProtection="1">
      <alignment horizontal="center"/>
    </xf>
    <xf numFmtId="0" fontId="3" fillId="0" borderId="0" xfId="0" applyFont="1" applyProtection="1"/>
    <xf numFmtId="2" fontId="3" fillId="0" borderId="6" xfId="0" applyNumberFormat="1" applyFont="1" applyBorder="1" applyAlignment="1" applyProtection="1">
      <alignment horizontal="center" vertical="center"/>
    </xf>
    <xf numFmtId="2" fontId="3" fillId="0" borderId="7" xfId="0" applyNumberFormat="1" applyFont="1" applyBorder="1" applyAlignment="1" applyProtection="1">
      <alignment horizontal="center" vertical="center"/>
    </xf>
    <xf numFmtId="0" fontId="5" fillId="2" borderId="3"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4" xfId="0" applyFont="1" applyFill="1" applyBorder="1" applyAlignment="1" applyProtection="1">
      <alignment vertical="center"/>
    </xf>
    <xf numFmtId="0" fontId="5" fillId="4" borderId="1" xfId="0" applyFont="1" applyFill="1" applyBorder="1" applyAlignment="1" applyProtection="1">
      <alignment vertical="center"/>
    </xf>
    <xf numFmtId="0" fontId="0" fillId="6" borderId="3" xfId="0" applyFill="1" applyBorder="1" applyProtection="1"/>
    <xf numFmtId="0" fontId="0" fillId="6" borderId="5" xfId="0" applyFill="1" applyBorder="1" applyProtection="1"/>
    <xf numFmtId="0" fontId="0" fillId="6" borderId="4" xfId="0" applyFill="1" applyBorder="1" applyProtection="1"/>
    <xf numFmtId="14" fontId="0" fillId="6" borderId="3" xfId="0" applyNumberFormat="1" applyFill="1" applyBorder="1" applyAlignment="1" applyProtection="1">
      <alignment horizontal="center"/>
    </xf>
    <xf numFmtId="0" fontId="0" fillId="6" borderId="4" xfId="0" applyFill="1" applyBorder="1" applyAlignment="1" applyProtection="1">
      <alignment horizontal="center"/>
    </xf>
    <xf numFmtId="0" fontId="0" fillId="6" borderId="3" xfId="0" applyFill="1" applyBorder="1" applyAlignment="1" applyProtection="1">
      <alignment horizontal="center"/>
    </xf>
    <xf numFmtId="0" fontId="0" fillId="6" borderId="1" xfId="0" applyFill="1" applyBorder="1" applyProtection="1"/>
    <xf numFmtId="0" fontId="10" fillId="4" borderId="0" xfId="0" applyFont="1" applyFill="1" applyAlignment="1" applyProtection="1">
      <alignment horizontal="center" vertical="center"/>
    </xf>
    <xf numFmtId="0" fontId="0" fillId="4" borderId="0" xfId="0" applyFill="1" applyAlignment="1" applyProtection="1">
      <alignment horizontal="center" wrapText="1"/>
    </xf>
    <xf numFmtId="2" fontId="10" fillId="0" borderId="6"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cellXfs>
  <cellStyles count="1">
    <cellStyle name="Standard" xfId="0" builtinId="0"/>
  </cellStyles>
  <dxfs count="0"/>
  <tableStyles count="0" defaultTableStyle="TableStyleMedium2" defaultPivotStyle="PivotStyleLight16"/>
  <colors>
    <mruColors>
      <color rgb="FF7CF93D"/>
      <color rgb="FFC5E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
  <sheetViews>
    <sheetView showGridLines="0" showRowColHeaders="0" zoomScale="120" zoomScaleNormal="120" workbookViewId="0">
      <selection activeCell="A83" sqref="A83:C83"/>
    </sheetView>
  </sheetViews>
  <sheetFormatPr baseColWidth="10" defaultRowHeight="14.25" x14ac:dyDescent="0.2"/>
  <cols>
    <col min="1" max="1" width="11" style="11"/>
    <col min="2" max="2" width="18" style="11" customWidth="1"/>
    <col min="3" max="3" width="5.5" style="11" customWidth="1"/>
    <col min="4" max="4" width="11" style="11"/>
    <col min="5" max="5" width="11.5" style="11" customWidth="1"/>
    <col min="6" max="6" width="11" style="11" customWidth="1"/>
    <col min="7" max="7" width="12.125" style="11" customWidth="1"/>
    <col min="8" max="16384" width="11" style="11"/>
  </cols>
  <sheetData>
    <row r="1" spans="1:8" ht="23.25" customHeight="1" x14ac:dyDescent="0.35">
      <c r="A1" s="10" t="s">
        <v>0</v>
      </c>
      <c r="H1" s="33" t="s">
        <v>33</v>
      </c>
    </row>
    <row r="2" spans="1:8" x14ac:dyDescent="0.2">
      <c r="H2" s="34"/>
    </row>
    <row r="3" spans="1:8" ht="18" x14ac:dyDescent="0.25">
      <c r="A3" s="12" t="s">
        <v>1</v>
      </c>
    </row>
    <row r="5" spans="1:8" ht="15" x14ac:dyDescent="0.2">
      <c r="A5" s="11" t="s">
        <v>2</v>
      </c>
      <c r="C5" s="31">
        <v>22</v>
      </c>
      <c r="D5" s="11" t="s">
        <v>49</v>
      </c>
      <c r="E5" s="11" t="s">
        <v>5</v>
      </c>
      <c r="G5" s="35"/>
      <c r="H5" s="36"/>
    </row>
    <row r="6" spans="1:8" x14ac:dyDescent="0.2">
      <c r="C6" s="32"/>
    </row>
    <row r="7" spans="1:8" ht="15" x14ac:dyDescent="0.2">
      <c r="A7" s="11" t="s">
        <v>3</v>
      </c>
      <c r="C7" s="31">
        <v>50</v>
      </c>
      <c r="D7" s="11" t="s">
        <v>50</v>
      </c>
      <c r="E7" s="11" t="s">
        <v>6</v>
      </c>
      <c r="G7" s="35"/>
      <c r="H7" s="36"/>
    </row>
    <row r="8" spans="1:8" x14ac:dyDescent="0.2">
      <c r="C8" s="32"/>
    </row>
    <row r="9" spans="1:8" x14ac:dyDescent="0.2">
      <c r="A9" s="11" t="s">
        <v>4</v>
      </c>
      <c r="C9" s="30">
        <v>19</v>
      </c>
      <c r="D9" s="11" t="s">
        <v>49</v>
      </c>
      <c r="E9" s="11" t="s">
        <v>7</v>
      </c>
      <c r="G9" s="35"/>
      <c r="H9" s="36"/>
    </row>
    <row r="11" spans="1:8" x14ac:dyDescent="0.2">
      <c r="E11" s="11" t="s">
        <v>10</v>
      </c>
      <c r="G11" s="30">
        <v>100</v>
      </c>
    </row>
    <row r="12" spans="1:8" ht="15" thickBot="1" x14ac:dyDescent="0.25">
      <c r="A12" s="14"/>
      <c r="B12" s="14"/>
      <c r="C12" s="14"/>
      <c r="D12" s="14"/>
      <c r="E12" s="14"/>
      <c r="F12" s="14"/>
      <c r="G12" s="14"/>
      <c r="H12" s="14"/>
    </row>
    <row r="13" spans="1:8" ht="15" thickTop="1" x14ac:dyDescent="0.2">
      <c r="H13" s="33" t="s">
        <v>33</v>
      </c>
    </row>
    <row r="14" spans="1:8" ht="18" x14ac:dyDescent="0.25">
      <c r="A14" s="12" t="s">
        <v>8</v>
      </c>
      <c r="D14" s="15" t="s">
        <v>11</v>
      </c>
      <c r="E14" s="15" t="s">
        <v>12</v>
      </c>
      <c r="F14" s="15" t="s">
        <v>13</v>
      </c>
      <c r="G14" s="15" t="s">
        <v>9</v>
      </c>
      <c r="H14" s="34"/>
    </row>
    <row r="15" spans="1:8" x14ac:dyDescent="0.2">
      <c r="A15" s="37"/>
      <c r="B15" s="38"/>
      <c r="C15" s="39"/>
      <c r="D15" s="3"/>
      <c r="E15" s="9">
        <f>+D15*$G$11</f>
        <v>0</v>
      </c>
      <c r="F15" s="4"/>
      <c r="G15" s="18">
        <f>+E15*F15</f>
        <v>0</v>
      </c>
    </row>
    <row r="16" spans="1:8" x14ac:dyDescent="0.2">
      <c r="A16" s="37"/>
      <c r="B16" s="38"/>
      <c r="C16" s="39"/>
      <c r="D16" s="3"/>
      <c r="E16" s="9">
        <f t="shared" ref="E16:E49" si="0">+D16*$G$11</f>
        <v>0</v>
      </c>
      <c r="F16" s="4"/>
      <c r="G16" s="18">
        <f t="shared" ref="G16:G49" si="1">+E16*F16</f>
        <v>0</v>
      </c>
    </row>
    <row r="17" spans="1:7" x14ac:dyDescent="0.2">
      <c r="A17" s="37"/>
      <c r="B17" s="38"/>
      <c r="C17" s="39"/>
      <c r="D17" s="3"/>
      <c r="E17" s="9">
        <f t="shared" si="0"/>
        <v>0</v>
      </c>
      <c r="F17" s="4"/>
      <c r="G17" s="18">
        <f t="shared" si="1"/>
        <v>0</v>
      </c>
    </row>
    <row r="18" spans="1:7" x14ac:dyDescent="0.2">
      <c r="A18" s="37"/>
      <c r="B18" s="38"/>
      <c r="C18" s="39"/>
      <c r="D18" s="3"/>
      <c r="E18" s="9">
        <f t="shared" si="0"/>
        <v>0</v>
      </c>
      <c r="F18" s="4"/>
      <c r="G18" s="18">
        <f t="shared" si="1"/>
        <v>0</v>
      </c>
    </row>
    <row r="19" spans="1:7" x14ac:dyDescent="0.2">
      <c r="A19" s="37"/>
      <c r="B19" s="38"/>
      <c r="C19" s="39"/>
      <c r="D19" s="3"/>
      <c r="E19" s="9">
        <f t="shared" si="0"/>
        <v>0</v>
      </c>
      <c r="F19" s="4"/>
      <c r="G19" s="18">
        <f t="shared" si="1"/>
        <v>0</v>
      </c>
    </row>
    <row r="20" spans="1:7" x14ac:dyDescent="0.2">
      <c r="A20" s="37"/>
      <c r="B20" s="38"/>
      <c r="C20" s="39"/>
      <c r="D20" s="3"/>
      <c r="E20" s="9">
        <f t="shared" si="0"/>
        <v>0</v>
      </c>
      <c r="F20" s="4"/>
      <c r="G20" s="18">
        <f t="shared" si="1"/>
        <v>0</v>
      </c>
    </row>
    <row r="21" spans="1:7" x14ac:dyDescent="0.2">
      <c r="A21" s="40"/>
      <c r="B21" s="40"/>
      <c r="C21" s="40"/>
      <c r="D21" s="3"/>
      <c r="E21" s="9">
        <f t="shared" si="0"/>
        <v>0</v>
      </c>
      <c r="F21" s="4"/>
      <c r="G21" s="18">
        <f t="shared" si="1"/>
        <v>0</v>
      </c>
    </row>
    <row r="22" spans="1:7" x14ac:dyDescent="0.2">
      <c r="A22" s="40"/>
      <c r="B22" s="40"/>
      <c r="C22" s="40"/>
      <c r="D22" s="3"/>
      <c r="E22" s="9">
        <f t="shared" si="0"/>
        <v>0</v>
      </c>
      <c r="F22" s="4"/>
      <c r="G22" s="18">
        <f t="shared" si="1"/>
        <v>0</v>
      </c>
    </row>
    <row r="23" spans="1:7" x14ac:dyDescent="0.2">
      <c r="A23" s="40"/>
      <c r="B23" s="40"/>
      <c r="C23" s="40"/>
      <c r="D23" s="3"/>
      <c r="E23" s="9">
        <f t="shared" si="0"/>
        <v>0</v>
      </c>
      <c r="F23" s="4"/>
      <c r="G23" s="18">
        <f t="shared" si="1"/>
        <v>0</v>
      </c>
    </row>
    <row r="24" spans="1:7" x14ac:dyDescent="0.2">
      <c r="A24" s="40"/>
      <c r="B24" s="40"/>
      <c r="C24" s="40"/>
      <c r="D24" s="3"/>
      <c r="E24" s="9">
        <f t="shared" si="0"/>
        <v>0</v>
      </c>
      <c r="F24" s="4"/>
      <c r="G24" s="18">
        <f t="shared" si="1"/>
        <v>0</v>
      </c>
    </row>
    <row r="25" spans="1:7" x14ac:dyDescent="0.2">
      <c r="A25" s="40"/>
      <c r="B25" s="40"/>
      <c r="C25" s="40"/>
      <c r="D25" s="3"/>
      <c r="E25" s="9">
        <f t="shared" si="0"/>
        <v>0</v>
      </c>
      <c r="F25" s="4"/>
      <c r="G25" s="18">
        <f t="shared" si="1"/>
        <v>0</v>
      </c>
    </row>
    <row r="26" spans="1:7" x14ac:dyDescent="0.2">
      <c r="A26" s="40"/>
      <c r="B26" s="40"/>
      <c r="C26" s="40"/>
      <c r="D26" s="3"/>
      <c r="E26" s="9">
        <f t="shared" si="0"/>
        <v>0</v>
      </c>
      <c r="F26" s="4"/>
      <c r="G26" s="18">
        <f t="shared" si="1"/>
        <v>0</v>
      </c>
    </row>
    <row r="27" spans="1:7" x14ac:dyDescent="0.2">
      <c r="A27" s="40"/>
      <c r="B27" s="40"/>
      <c r="C27" s="40"/>
      <c r="D27" s="3"/>
      <c r="E27" s="9">
        <f t="shared" si="0"/>
        <v>0</v>
      </c>
      <c r="F27" s="4"/>
      <c r="G27" s="18">
        <f t="shared" si="1"/>
        <v>0</v>
      </c>
    </row>
    <row r="28" spans="1:7" x14ac:dyDescent="0.2">
      <c r="A28" s="40"/>
      <c r="B28" s="40"/>
      <c r="C28" s="40"/>
      <c r="D28" s="3"/>
      <c r="E28" s="9">
        <f t="shared" si="0"/>
        <v>0</v>
      </c>
      <c r="F28" s="4"/>
      <c r="G28" s="18">
        <f t="shared" si="1"/>
        <v>0</v>
      </c>
    </row>
    <row r="29" spans="1:7" x14ac:dyDescent="0.2">
      <c r="A29" s="40"/>
      <c r="B29" s="40"/>
      <c r="C29" s="40"/>
      <c r="D29" s="3"/>
      <c r="E29" s="9">
        <f t="shared" si="0"/>
        <v>0</v>
      </c>
      <c r="F29" s="4"/>
      <c r="G29" s="18">
        <f t="shared" si="1"/>
        <v>0</v>
      </c>
    </row>
    <row r="30" spans="1:7" x14ac:dyDescent="0.2">
      <c r="A30" s="40"/>
      <c r="B30" s="40"/>
      <c r="C30" s="40"/>
      <c r="D30" s="3"/>
      <c r="E30" s="9">
        <f t="shared" si="0"/>
        <v>0</v>
      </c>
      <c r="F30" s="4"/>
      <c r="G30" s="18">
        <f t="shared" si="1"/>
        <v>0</v>
      </c>
    </row>
    <row r="31" spans="1:7" x14ac:dyDescent="0.2">
      <c r="A31" s="40"/>
      <c r="B31" s="40"/>
      <c r="C31" s="40"/>
      <c r="D31" s="3"/>
      <c r="E31" s="9">
        <f t="shared" si="0"/>
        <v>0</v>
      </c>
      <c r="F31" s="4"/>
      <c r="G31" s="18">
        <f t="shared" si="1"/>
        <v>0</v>
      </c>
    </row>
    <row r="32" spans="1:7" x14ac:dyDescent="0.2">
      <c r="A32" s="40"/>
      <c r="B32" s="40"/>
      <c r="C32" s="40"/>
      <c r="D32" s="3"/>
      <c r="E32" s="9">
        <f t="shared" si="0"/>
        <v>0</v>
      </c>
      <c r="F32" s="4"/>
      <c r="G32" s="18">
        <f t="shared" si="1"/>
        <v>0</v>
      </c>
    </row>
    <row r="33" spans="1:7" x14ac:dyDescent="0.2">
      <c r="A33" s="40"/>
      <c r="B33" s="40"/>
      <c r="C33" s="40"/>
      <c r="D33" s="3"/>
      <c r="E33" s="9">
        <f t="shared" si="0"/>
        <v>0</v>
      </c>
      <c r="F33" s="4"/>
      <c r="G33" s="18">
        <f t="shared" si="1"/>
        <v>0</v>
      </c>
    </row>
    <row r="34" spans="1:7" x14ac:dyDescent="0.2">
      <c r="A34" s="40"/>
      <c r="B34" s="40"/>
      <c r="C34" s="40"/>
      <c r="D34" s="3"/>
      <c r="E34" s="9">
        <f t="shared" si="0"/>
        <v>0</v>
      </c>
      <c r="F34" s="4"/>
      <c r="G34" s="18">
        <f t="shared" si="1"/>
        <v>0</v>
      </c>
    </row>
    <row r="35" spans="1:7" x14ac:dyDescent="0.2">
      <c r="A35" s="40"/>
      <c r="B35" s="40"/>
      <c r="C35" s="40"/>
      <c r="D35" s="3"/>
      <c r="E35" s="9">
        <f t="shared" si="0"/>
        <v>0</v>
      </c>
      <c r="F35" s="4"/>
      <c r="G35" s="18">
        <f t="shared" si="1"/>
        <v>0</v>
      </c>
    </row>
    <row r="36" spans="1:7" x14ac:dyDescent="0.2">
      <c r="A36" s="40"/>
      <c r="B36" s="40"/>
      <c r="C36" s="40"/>
      <c r="D36" s="3"/>
      <c r="E36" s="9">
        <f t="shared" si="0"/>
        <v>0</v>
      </c>
      <c r="F36" s="4"/>
      <c r="G36" s="18">
        <f t="shared" si="1"/>
        <v>0</v>
      </c>
    </row>
    <row r="37" spans="1:7" x14ac:dyDescent="0.2">
      <c r="A37" s="40"/>
      <c r="B37" s="40"/>
      <c r="C37" s="40"/>
      <c r="D37" s="3"/>
      <c r="E37" s="9">
        <f t="shared" si="0"/>
        <v>0</v>
      </c>
      <c r="F37" s="4"/>
      <c r="G37" s="18">
        <f t="shared" si="1"/>
        <v>0</v>
      </c>
    </row>
    <row r="38" spans="1:7" x14ac:dyDescent="0.2">
      <c r="A38" s="40"/>
      <c r="B38" s="40"/>
      <c r="C38" s="40"/>
      <c r="D38" s="3"/>
      <c r="E38" s="9">
        <f t="shared" si="0"/>
        <v>0</v>
      </c>
      <c r="F38" s="4"/>
      <c r="G38" s="18">
        <f t="shared" si="1"/>
        <v>0</v>
      </c>
    </row>
    <row r="39" spans="1:7" x14ac:dyDescent="0.2">
      <c r="A39" s="40"/>
      <c r="B39" s="40"/>
      <c r="C39" s="40"/>
      <c r="D39" s="3"/>
      <c r="E39" s="9">
        <f t="shared" si="0"/>
        <v>0</v>
      </c>
      <c r="F39" s="4"/>
      <c r="G39" s="18">
        <f t="shared" si="1"/>
        <v>0</v>
      </c>
    </row>
    <row r="40" spans="1:7" x14ac:dyDescent="0.2">
      <c r="A40" s="40"/>
      <c r="B40" s="40"/>
      <c r="C40" s="40"/>
      <c r="D40" s="3"/>
      <c r="E40" s="9">
        <f t="shared" si="0"/>
        <v>0</v>
      </c>
      <c r="F40" s="4"/>
      <c r="G40" s="18">
        <f t="shared" si="1"/>
        <v>0</v>
      </c>
    </row>
    <row r="41" spans="1:7" x14ac:dyDescent="0.2">
      <c r="A41" s="40"/>
      <c r="B41" s="40"/>
      <c r="C41" s="40"/>
      <c r="D41" s="3"/>
      <c r="E41" s="9">
        <f t="shared" si="0"/>
        <v>0</v>
      </c>
      <c r="F41" s="4"/>
      <c r="G41" s="18">
        <f t="shared" si="1"/>
        <v>0</v>
      </c>
    </row>
    <row r="42" spans="1:7" x14ac:dyDescent="0.2">
      <c r="A42" s="40"/>
      <c r="B42" s="40"/>
      <c r="C42" s="40"/>
      <c r="D42" s="3"/>
      <c r="E42" s="9">
        <f t="shared" si="0"/>
        <v>0</v>
      </c>
      <c r="F42" s="4"/>
      <c r="G42" s="18">
        <f t="shared" si="1"/>
        <v>0</v>
      </c>
    </row>
    <row r="43" spans="1:7" x14ac:dyDescent="0.2">
      <c r="A43" s="40"/>
      <c r="B43" s="40"/>
      <c r="C43" s="40"/>
      <c r="D43" s="3"/>
      <c r="E43" s="9">
        <f t="shared" si="0"/>
        <v>0</v>
      </c>
      <c r="F43" s="4"/>
      <c r="G43" s="18">
        <f t="shared" si="1"/>
        <v>0</v>
      </c>
    </row>
    <row r="44" spans="1:7" x14ac:dyDescent="0.2">
      <c r="A44" s="40"/>
      <c r="B44" s="40"/>
      <c r="C44" s="40"/>
      <c r="D44" s="3"/>
      <c r="E44" s="9">
        <f t="shared" si="0"/>
        <v>0</v>
      </c>
      <c r="F44" s="4"/>
      <c r="G44" s="18">
        <f t="shared" si="1"/>
        <v>0</v>
      </c>
    </row>
    <row r="45" spans="1:7" x14ac:dyDescent="0.2">
      <c r="A45" s="40"/>
      <c r="B45" s="40"/>
      <c r="C45" s="40"/>
      <c r="D45" s="3"/>
      <c r="E45" s="9">
        <f t="shared" si="0"/>
        <v>0</v>
      </c>
      <c r="F45" s="4"/>
      <c r="G45" s="18">
        <f t="shared" si="1"/>
        <v>0</v>
      </c>
    </row>
    <row r="46" spans="1:7" x14ac:dyDescent="0.2">
      <c r="A46" s="40"/>
      <c r="B46" s="40"/>
      <c r="C46" s="40"/>
      <c r="D46" s="3"/>
      <c r="E46" s="9">
        <f t="shared" si="0"/>
        <v>0</v>
      </c>
      <c r="F46" s="4"/>
      <c r="G46" s="18">
        <f t="shared" si="1"/>
        <v>0</v>
      </c>
    </row>
    <row r="47" spans="1:7" x14ac:dyDescent="0.2">
      <c r="A47" s="40"/>
      <c r="B47" s="40"/>
      <c r="C47" s="40"/>
      <c r="D47" s="3"/>
      <c r="E47" s="9">
        <f t="shared" si="0"/>
        <v>0</v>
      </c>
      <c r="F47" s="4"/>
      <c r="G47" s="18">
        <f t="shared" si="1"/>
        <v>0</v>
      </c>
    </row>
    <row r="48" spans="1:7" x14ac:dyDescent="0.2">
      <c r="A48" s="40"/>
      <c r="B48" s="40"/>
      <c r="C48" s="40"/>
      <c r="D48" s="3"/>
      <c r="E48" s="9">
        <f t="shared" si="0"/>
        <v>0</v>
      </c>
      <c r="F48" s="4"/>
      <c r="G48" s="18">
        <f t="shared" si="1"/>
        <v>0</v>
      </c>
    </row>
    <row r="49" spans="1:8" x14ac:dyDescent="0.2">
      <c r="A49" s="40"/>
      <c r="B49" s="40"/>
      <c r="C49" s="40"/>
      <c r="D49" s="3"/>
      <c r="E49" s="9">
        <f t="shared" si="0"/>
        <v>0</v>
      </c>
      <c r="F49" s="4"/>
      <c r="G49" s="18">
        <f t="shared" si="1"/>
        <v>0</v>
      </c>
    </row>
    <row r="50" spans="1:8" ht="23.25" customHeight="1" x14ac:dyDescent="0.2">
      <c r="A50" s="41" t="s">
        <v>31</v>
      </c>
      <c r="B50" s="42"/>
      <c r="C50" s="42"/>
      <c r="D50" s="42"/>
      <c r="E50" s="42"/>
      <c r="F50" s="43"/>
      <c r="G50" s="19">
        <f>+SUM(G15:G49)</f>
        <v>0</v>
      </c>
    </row>
    <row r="52" spans="1:8" x14ac:dyDescent="0.2">
      <c r="H52" s="33" t="s">
        <v>33</v>
      </c>
    </row>
    <row r="53" spans="1:8" x14ac:dyDescent="0.2">
      <c r="H53" s="34"/>
    </row>
    <row r="54" spans="1:8" ht="18" x14ac:dyDescent="0.25">
      <c r="A54" s="12" t="s">
        <v>14</v>
      </c>
      <c r="D54" s="15" t="s">
        <v>15</v>
      </c>
      <c r="E54" s="15" t="s">
        <v>12</v>
      </c>
      <c r="F54" s="15" t="s">
        <v>13</v>
      </c>
      <c r="G54" s="15" t="s">
        <v>9</v>
      </c>
    </row>
    <row r="55" spans="1:8" x14ac:dyDescent="0.2">
      <c r="A55" s="37"/>
      <c r="B55" s="38"/>
      <c r="C55" s="39"/>
      <c r="D55" s="3"/>
      <c r="E55" s="9">
        <f>+D55*$G$11</f>
        <v>0</v>
      </c>
      <c r="F55" s="4"/>
      <c r="G55" s="18">
        <f>+E55*F55</f>
        <v>0</v>
      </c>
    </row>
    <row r="56" spans="1:8" x14ac:dyDescent="0.2">
      <c r="A56" s="37"/>
      <c r="B56" s="38"/>
      <c r="C56" s="39"/>
      <c r="D56" s="3"/>
      <c r="E56" s="9">
        <f t="shared" ref="E56:E66" si="2">+D56*$G$11</f>
        <v>0</v>
      </c>
      <c r="F56" s="4"/>
      <c r="G56" s="18">
        <f t="shared" ref="G56:G66" si="3">+E56*F56</f>
        <v>0</v>
      </c>
    </row>
    <row r="57" spans="1:8" x14ac:dyDescent="0.2">
      <c r="A57" s="37"/>
      <c r="B57" s="38"/>
      <c r="C57" s="39"/>
      <c r="D57" s="3"/>
      <c r="E57" s="9">
        <f t="shared" si="2"/>
        <v>0</v>
      </c>
      <c r="F57" s="4"/>
      <c r="G57" s="18">
        <f t="shared" si="3"/>
        <v>0</v>
      </c>
    </row>
    <row r="58" spans="1:8" x14ac:dyDescent="0.2">
      <c r="A58" s="37"/>
      <c r="B58" s="38"/>
      <c r="C58" s="39"/>
      <c r="D58" s="3"/>
      <c r="E58" s="9">
        <f t="shared" si="2"/>
        <v>0</v>
      </c>
      <c r="F58" s="4"/>
      <c r="G58" s="18">
        <f t="shared" si="3"/>
        <v>0</v>
      </c>
    </row>
    <row r="59" spans="1:8" x14ac:dyDescent="0.2">
      <c r="A59" s="37"/>
      <c r="B59" s="38"/>
      <c r="C59" s="39"/>
      <c r="D59" s="3"/>
      <c r="E59" s="9">
        <f t="shared" si="2"/>
        <v>0</v>
      </c>
      <c r="F59" s="4"/>
      <c r="G59" s="18">
        <f t="shared" si="3"/>
        <v>0</v>
      </c>
    </row>
    <row r="60" spans="1:8" x14ac:dyDescent="0.2">
      <c r="A60" s="37"/>
      <c r="B60" s="38"/>
      <c r="C60" s="39"/>
      <c r="D60" s="3"/>
      <c r="E60" s="9">
        <f t="shared" si="2"/>
        <v>0</v>
      </c>
      <c r="F60" s="4"/>
      <c r="G60" s="18">
        <f t="shared" si="3"/>
        <v>0</v>
      </c>
    </row>
    <row r="61" spans="1:8" x14ac:dyDescent="0.2">
      <c r="A61" s="40"/>
      <c r="B61" s="40"/>
      <c r="C61" s="40"/>
      <c r="D61" s="3"/>
      <c r="E61" s="9">
        <f t="shared" si="2"/>
        <v>0</v>
      </c>
      <c r="F61" s="4"/>
      <c r="G61" s="18">
        <f t="shared" si="3"/>
        <v>0</v>
      </c>
    </row>
    <row r="62" spans="1:8" x14ac:dyDescent="0.2">
      <c r="A62" s="40"/>
      <c r="B62" s="40"/>
      <c r="C62" s="40"/>
      <c r="D62" s="3"/>
      <c r="E62" s="9">
        <f t="shared" si="2"/>
        <v>0</v>
      </c>
      <c r="F62" s="4"/>
      <c r="G62" s="18">
        <f t="shared" si="3"/>
        <v>0</v>
      </c>
    </row>
    <row r="63" spans="1:8" x14ac:dyDescent="0.2">
      <c r="A63" s="40"/>
      <c r="B63" s="40"/>
      <c r="C63" s="40"/>
      <c r="D63" s="3"/>
      <c r="E63" s="9">
        <f t="shared" si="2"/>
        <v>0</v>
      </c>
      <c r="F63" s="4"/>
      <c r="G63" s="18">
        <f t="shared" si="3"/>
        <v>0</v>
      </c>
    </row>
    <row r="64" spans="1:8" x14ac:dyDescent="0.2">
      <c r="A64" s="40"/>
      <c r="B64" s="40"/>
      <c r="C64" s="40"/>
      <c r="D64" s="3"/>
      <c r="E64" s="9">
        <f t="shared" si="2"/>
        <v>0</v>
      </c>
      <c r="F64" s="4"/>
      <c r="G64" s="18">
        <f t="shared" si="3"/>
        <v>0</v>
      </c>
    </row>
    <row r="65" spans="1:8" x14ac:dyDescent="0.2">
      <c r="A65" s="40"/>
      <c r="B65" s="40"/>
      <c r="C65" s="40"/>
      <c r="D65" s="3"/>
      <c r="E65" s="9">
        <f t="shared" si="2"/>
        <v>0</v>
      </c>
      <c r="F65" s="4"/>
      <c r="G65" s="18">
        <f t="shared" si="3"/>
        <v>0</v>
      </c>
    </row>
    <row r="66" spans="1:8" x14ac:dyDescent="0.2">
      <c r="A66" s="40"/>
      <c r="B66" s="40"/>
      <c r="C66" s="40"/>
      <c r="D66" s="3"/>
      <c r="E66" s="9">
        <f t="shared" si="2"/>
        <v>0</v>
      </c>
      <c r="F66" s="4"/>
      <c r="G66" s="18">
        <f t="shared" si="3"/>
        <v>0</v>
      </c>
    </row>
    <row r="67" spans="1:8" ht="23.25" customHeight="1" x14ac:dyDescent="0.2">
      <c r="A67" s="41" t="s">
        <v>20</v>
      </c>
      <c r="B67" s="42"/>
      <c r="C67" s="42"/>
      <c r="D67" s="42"/>
      <c r="E67" s="42"/>
      <c r="F67" s="43"/>
      <c r="G67" s="19">
        <f>+SUM(G55:G66)</f>
        <v>0</v>
      </c>
    </row>
    <row r="69" spans="1:8" x14ac:dyDescent="0.2">
      <c r="H69" s="33" t="s">
        <v>33</v>
      </c>
    </row>
    <row r="70" spans="1:8" x14ac:dyDescent="0.2">
      <c r="H70" s="34"/>
    </row>
    <row r="71" spans="1:8" ht="18" x14ac:dyDescent="0.25">
      <c r="A71" s="12" t="s">
        <v>16</v>
      </c>
      <c r="D71" s="15" t="s">
        <v>18</v>
      </c>
      <c r="E71" s="15" t="s">
        <v>17</v>
      </c>
      <c r="F71" s="15" t="s">
        <v>19</v>
      </c>
      <c r="G71" s="15" t="s">
        <v>9</v>
      </c>
    </row>
    <row r="72" spans="1:8" x14ac:dyDescent="0.2">
      <c r="A72" s="37" t="s">
        <v>55</v>
      </c>
      <c r="B72" s="38"/>
      <c r="C72" s="39"/>
      <c r="D72" s="3"/>
      <c r="E72" s="5"/>
      <c r="F72" s="4">
        <v>30</v>
      </c>
      <c r="G72" s="18">
        <f>+D72*E72*F72</f>
        <v>0</v>
      </c>
    </row>
    <row r="73" spans="1:8" x14ac:dyDescent="0.2">
      <c r="A73" s="37" t="s">
        <v>23</v>
      </c>
      <c r="B73" s="38"/>
      <c r="C73" s="39"/>
      <c r="D73" s="3"/>
      <c r="E73" s="5"/>
      <c r="F73" s="4">
        <v>20</v>
      </c>
      <c r="G73" s="18">
        <f t="shared" ref="G73:G84" si="4">+D73*E73*F73</f>
        <v>0</v>
      </c>
    </row>
    <row r="74" spans="1:8" x14ac:dyDescent="0.2">
      <c r="A74" s="37" t="s">
        <v>24</v>
      </c>
      <c r="B74" s="38"/>
      <c r="C74" s="39"/>
      <c r="D74" s="3"/>
      <c r="E74" s="5"/>
      <c r="F74" s="4">
        <v>12</v>
      </c>
      <c r="G74" s="18">
        <f t="shared" si="4"/>
        <v>0</v>
      </c>
    </row>
    <row r="75" spans="1:8" x14ac:dyDescent="0.2">
      <c r="A75" s="37" t="s">
        <v>25</v>
      </c>
      <c r="B75" s="38"/>
      <c r="C75" s="39"/>
      <c r="D75" s="3"/>
      <c r="E75" s="5"/>
      <c r="F75" s="4">
        <v>20</v>
      </c>
      <c r="G75" s="18">
        <f t="shared" si="4"/>
        <v>0</v>
      </c>
    </row>
    <row r="76" spans="1:8" x14ac:dyDescent="0.2">
      <c r="A76" s="37" t="s">
        <v>26</v>
      </c>
      <c r="B76" s="38"/>
      <c r="C76" s="39"/>
      <c r="D76" s="3"/>
      <c r="E76" s="5"/>
      <c r="F76" s="4">
        <v>12</v>
      </c>
      <c r="G76" s="18">
        <f t="shared" si="4"/>
        <v>0</v>
      </c>
    </row>
    <row r="77" spans="1:8" x14ac:dyDescent="0.2">
      <c r="A77" s="37" t="s">
        <v>28</v>
      </c>
      <c r="B77" s="38"/>
      <c r="C77" s="39"/>
      <c r="D77" s="3"/>
      <c r="E77" s="5"/>
      <c r="F77" s="4">
        <v>12</v>
      </c>
      <c r="G77" s="18">
        <f t="shared" si="4"/>
        <v>0</v>
      </c>
    </row>
    <row r="78" spans="1:8" x14ac:dyDescent="0.2">
      <c r="A78" s="37"/>
      <c r="B78" s="38"/>
      <c r="C78" s="39"/>
      <c r="D78" s="3"/>
      <c r="E78" s="5"/>
      <c r="F78" s="4"/>
      <c r="G78" s="18">
        <f t="shared" si="4"/>
        <v>0</v>
      </c>
    </row>
    <row r="79" spans="1:8" x14ac:dyDescent="0.2">
      <c r="A79" s="6" t="s">
        <v>21</v>
      </c>
      <c r="B79" s="7"/>
      <c r="C79" s="8"/>
      <c r="D79" s="3"/>
      <c r="E79" s="5"/>
      <c r="F79" s="4">
        <v>25</v>
      </c>
      <c r="G79" s="18">
        <f t="shared" si="4"/>
        <v>0</v>
      </c>
    </row>
    <row r="80" spans="1:8" x14ac:dyDescent="0.2">
      <c r="A80" s="6" t="s">
        <v>22</v>
      </c>
      <c r="B80" s="7"/>
      <c r="C80" s="8"/>
      <c r="D80" s="3"/>
      <c r="E80" s="5"/>
      <c r="F80" s="4">
        <v>20</v>
      </c>
      <c r="G80" s="18">
        <f t="shared" si="4"/>
        <v>0</v>
      </c>
    </row>
    <row r="81" spans="1:8" x14ac:dyDescent="0.2">
      <c r="A81" s="6" t="s">
        <v>27</v>
      </c>
      <c r="B81" s="7"/>
      <c r="C81" s="8"/>
      <c r="D81" s="3"/>
      <c r="E81" s="5"/>
      <c r="F81" s="4">
        <v>12</v>
      </c>
      <c r="G81" s="18">
        <f t="shared" si="4"/>
        <v>0</v>
      </c>
    </row>
    <row r="82" spans="1:8" x14ac:dyDescent="0.2">
      <c r="A82" s="6"/>
      <c r="B82" s="7"/>
      <c r="C82" s="8"/>
      <c r="D82" s="3"/>
      <c r="E82" s="5"/>
      <c r="F82" s="4"/>
      <c r="G82" s="18">
        <f t="shared" si="4"/>
        <v>0</v>
      </c>
    </row>
    <row r="83" spans="1:8" x14ac:dyDescent="0.2">
      <c r="A83" s="40" t="s">
        <v>30</v>
      </c>
      <c r="B83" s="40"/>
      <c r="C83" s="40"/>
      <c r="D83" s="3"/>
      <c r="E83" s="5"/>
      <c r="F83" s="4">
        <v>22.5</v>
      </c>
      <c r="G83" s="18">
        <f t="shared" si="4"/>
        <v>0</v>
      </c>
    </row>
    <row r="84" spans="1:8" x14ac:dyDescent="0.2">
      <c r="A84" s="40" t="s">
        <v>29</v>
      </c>
      <c r="B84" s="40"/>
      <c r="C84" s="40"/>
      <c r="D84" s="3"/>
      <c r="E84" s="5"/>
      <c r="F84" s="4">
        <v>18</v>
      </c>
      <c r="G84" s="18">
        <f t="shared" si="4"/>
        <v>0</v>
      </c>
    </row>
    <row r="85" spans="1:8" ht="23.25" customHeight="1" x14ac:dyDescent="0.2">
      <c r="A85" s="41" t="s">
        <v>32</v>
      </c>
      <c r="B85" s="42"/>
      <c r="C85" s="42"/>
      <c r="D85" s="42"/>
      <c r="E85" s="42"/>
      <c r="F85" s="43"/>
      <c r="G85" s="19">
        <f>+SUM(G72:G84)</f>
        <v>0</v>
      </c>
    </row>
    <row r="87" spans="1:8" ht="8.25" customHeight="1" x14ac:dyDescent="0.2">
      <c r="H87" s="33" t="s">
        <v>33</v>
      </c>
    </row>
    <row r="88" spans="1:8" ht="18" customHeight="1" x14ac:dyDescent="0.25">
      <c r="A88" s="12" t="s">
        <v>34</v>
      </c>
      <c r="H88" s="34"/>
    </row>
    <row r="89" spans="1:8" x14ac:dyDescent="0.2">
      <c r="A89" s="44" t="s">
        <v>45</v>
      </c>
      <c r="B89" s="44"/>
      <c r="C89" s="44"/>
      <c r="D89" s="44"/>
      <c r="E89" s="2"/>
      <c r="F89" s="2"/>
      <c r="G89" s="18">
        <f>+E89*F89</f>
        <v>0</v>
      </c>
    </row>
    <row r="90" spans="1:8" ht="20.25" customHeight="1" x14ac:dyDescent="0.2">
      <c r="A90" s="24"/>
      <c r="B90" s="24"/>
      <c r="C90" s="24"/>
      <c r="D90" s="24"/>
      <c r="E90" s="25" t="s">
        <v>35</v>
      </c>
      <c r="F90" s="25" t="s">
        <v>36</v>
      </c>
      <c r="G90" s="26"/>
    </row>
    <row r="91" spans="1:8" ht="9.75" customHeight="1" x14ac:dyDescent="0.2">
      <c r="A91" s="24"/>
      <c r="B91" s="24"/>
      <c r="C91" s="24"/>
      <c r="D91" s="24"/>
      <c r="E91" s="45" t="s">
        <v>41</v>
      </c>
      <c r="F91" s="45"/>
      <c r="G91" s="27" t="s">
        <v>42</v>
      </c>
    </row>
    <row r="92" spans="1:8" x14ac:dyDescent="0.2">
      <c r="A92" s="40" t="s">
        <v>37</v>
      </c>
      <c r="B92" s="40"/>
      <c r="C92" s="40"/>
      <c r="D92" s="40"/>
      <c r="E92" s="37"/>
      <c r="F92" s="39"/>
      <c r="G92" s="4"/>
    </row>
    <row r="93" spans="1:8" x14ac:dyDescent="0.2">
      <c r="A93" s="40" t="s">
        <v>39</v>
      </c>
      <c r="B93" s="40"/>
      <c r="C93" s="40"/>
      <c r="D93" s="40"/>
      <c r="E93" s="37"/>
      <c r="F93" s="39"/>
      <c r="G93" s="4"/>
    </row>
    <row r="94" spans="1:8" x14ac:dyDescent="0.2">
      <c r="A94" s="40" t="s">
        <v>40</v>
      </c>
      <c r="B94" s="40"/>
      <c r="C94" s="40"/>
      <c r="D94" s="40"/>
      <c r="E94" s="37"/>
      <c r="F94" s="39"/>
      <c r="G94" s="4"/>
    </row>
    <row r="95" spans="1:8" x14ac:dyDescent="0.2">
      <c r="A95" s="40" t="s">
        <v>44</v>
      </c>
      <c r="B95" s="40"/>
      <c r="C95" s="40"/>
      <c r="D95" s="40"/>
      <c r="E95" s="37"/>
      <c r="F95" s="39"/>
      <c r="G95" s="4"/>
    </row>
    <row r="96" spans="1:8" x14ac:dyDescent="0.2">
      <c r="A96" s="40" t="s">
        <v>46</v>
      </c>
      <c r="B96" s="40"/>
      <c r="C96" s="40"/>
      <c r="D96" s="40"/>
      <c r="E96" s="37"/>
      <c r="F96" s="39"/>
      <c r="G96" s="4"/>
    </row>
    <row r="97" spans="1:7" x14ac:dyDescent="0.2">
      <c r="A97" s="40"/>
      <c r="B97" s="40"/>
      <c r="C97" s="40"/>
      <c r="D97" s="40"/>
      <c r="E97" s="37"/>
      <c r="F97" s="39"/>
      <c r="G97" s="4"/>
    </row>
    <row r="98" spans="1:7" x14ac:dyDescent="0.2">
      <c r="A98" s="40"/>
      <c r="B98" s="40"/>
      <c r="C98" s="40"/>
      <c r="D98" s="40"/>
      <c r="E98" s="37"/>
      <c r="F98" s="39"/>
      <c r="G98" s="4"/>
    </row>
    <row r="99" spans="1:7" x14ac:dyDescent="0.2">
      <c r="A99" s="40" t="s">
        <v>43</v>
      </c>
      <c r="B99" s="40"/>
      <c r="C99" s="40"/>
      <c r="D99" s="40"/>
      <c r="E99" s="37"/>
      <c r="F99" s="39"/>
      <c r="G99" s="4"/>
    </row>
    <row r="100" spans="1:7" x14ac:dyDescent="0.2">
      <c r="A100" s="40" t="s">
        <v>43</v>
      </c>
      <c r="B100" s="40"/>
      <c r="C100" s="40"/>
      <c r="D100" s="40"/>
      <c r="E100" s="37"/>
      <c r="F100" s="39"/>
      <c r="G100" s="4"/>
    </row>
    <row r="101" spans="1:7" x14ac:dyDescent="0.2">
      <c r="A101" s="40" t="s">
        <v>43</v>
      </c>
      <c r="B101" s="40"/>
      <c r="C101" s="40"/>
      <c r="D101" s="40"/>
      <c r="E101" s="37"/>
      <c r="F101" s="39"/>
      <c r="G101" s="4"/>
    </row>
    <row r="102" spans="1:7" ht="23.25" customHeight="1" x14ac:dyDescent="0.2">
      <c r="A102" s="41" t="s">
        <v>38</v>
      </c>
      <c r="B102" s="42"/>
      <c r="C102" s="42"/>
      <c r="D102" s="42"/>
      <c r="E102" s="42"/>
      <c r="F102" s="43"/>
      <c r="G102" s="19">
        <f>+SUM(G89:G101)</f>
        <v>0</v>
      </c>
    </row>
    <row r="105" spans="1:7" ht="18" x14ac:dyDescent="0.25">
      <c r="A105" s="12" t="s">
        <v>47</v>
      </c>
    </row>
    <row r="107" spans="1:7" ht="23.25" customHeight="1" x14ac:dyDescent="0.2">
      <c r="A107" s="41" t="s">
        <v>31</v>
      </c>
      <c r="B107" s="42"/>
      <c r="C107" s="42"/>
      <c r="D107" s="42"/>
      <c r="E107" s="42"/>
      <c r="F107" s="43"/>
      <c r="G107" s="19">
        <f>+G50</f>
        <v>0</v>
      </c>
    </row>
    <row r="108" spans="1:7" ht="23.25" customHeight="1" x14ac:dyDescent="0.2">
      <c r="A108" s="41" t="s">
        <v>20</v>
      </c>
      <c r="B108" s="42"/>
      <c r="C108" s="42"/>
      <c r="D108" s="42"/>
      <c r="E108" s="42"/>
      <c r="F108" s="43"/>
      <c r="G108" s="19">
        <f>+G67</f>
        <v>0</v>
      </c>
    </row>
    <row r="109" spans="1:7" ht="23.25" customHeight="1" x14ac:dyDescent="0.2">
      <c r="A109" s="41" t="s">
        <v>48</v>
      </c>
      <c r="B109" s="42"/>
      <c r="C109" s="42"/>
      <c r="D109" s="42"/>
      <c r="E109" s="42"/>
      <c r="F109" s="43"/>
      <c r="G109" s="19">
        <f>+(G107+G108)*C5/100</f>
        <v>0</v>
      </c>
    </row>
    <row r="110" spans="1:7" ht="23.25" customHeight="1" x14ac:dyDescent="0.2">
      <c r="A110" s="41" t="s">
        <v>32</v>
      </c>
      <c r="B110" s="42"/>
      <c r="C110" s="42"/>
      <c r="D110" s="42"/>
      <c r="E110" s="42"/>
      <c r="F110" s="43"/>
      <c r="G110" s="19">
        <f>+G85</f>
        <v>0</v>
      </c>
    </row>
    <row r="111" spans="1:7" ht="23.25" customHeight="1" x14ac:dyDescent="0.2">
      <c r="A111" s="41" t="s">
        <v>38</v>
      </c>
      <c r="B111" s="42"/>
      <c r="C111" s="42"/>
      <c r="D111" s="42"/>
      <c r="E111" s="42"/>
      <c r="F111" s="43"/>
      <c r="G111" s="19">
        <f>+G102</f>
        <v>0</v>
      </c>
    </row>
    <row r="112" spans="1:7" ht="23.25" customHeight="1" x14ac:dyDescent="0.2">
      <c r="A112" s="41" t="s">
        <v>3</v>
      </c>
      <c r="B112" s="42"/>
      <c r="C112" s="42"/>
      <c r="D112" s="42"/>
      <c r="E112" s="42"/>
      <c r="F112" s="43"/>
      <c r="G112" s="19">
        <f>+C7</f>
        <v>50</v>
      </c>
    </row>
    <row r="113" spans="1:7" ht="23.25" customHeight="1" x14ac:dyDescent="0.2">
      <c r="A113" s="49" t="s">
        <v>51</v>
      </c>
      <c r="B113" s="50"/>
      <c r="C113" s="50"/>
      <c r="D113" s="50"/>
      <c r="E113" s="50"/>
      <c r="F113" s="51"/>
      <c r="G113" s="28">
        <f>+SUM(G107:G112)</f>
        <v>50</v>
      </c>
    </row>
    <row r="114" spans="1:7" ht="23.25" customHeight="1" x14ac:dyDescent="0.2">
      <c r="A114" s="49" t="s">
        <v>52</v>
      </c>
      <c r="B114" s="50"/>
      <c r="C114" s="50"/>
      <c r="D114" s="50"/>
      <c r="E114" s="50"/>
      <c r="F114" s="51"/>
      <c r="G114" s="28">
        <f>+G113*((1+C9)/100)</f>
        <v>10</v>
      </c>
    </row>
    <row r="115" spans="1:7" ht="23.25" customHeight="1" x14ac:dyDescent="0.2">
      <c r="A115" s="52" t="s">
        <v>53</v>
      </c>
      <c r="B115" s="52"/>
      <c r="C115" s="52"/>
      <c r="D115" s="52"/>
      <c r="E115" s="52"/>
      <c r="F115" s="52"/>
      <c r="G115" s="29">
        <f>+G113+G114</f>
        <v>60</v>
      </c>
    </row>
    <row r="116" spans="1:7" ht="21.75" customHeight="1" x14ac:dyDescent="0.2">
      <c r="A116" s="52" t="s">
        <v>54</v>
      </c>
      <c r="B116" s="52"/>
      <c r="C116" s="52"/>
      <c r="D116" s="52"/>
      <c r="E116" s="52"/>
      <c r="F116" s="52"/>
      <c r="G116" s="29">
        <f>+G115/G11</f>
        <v>0.6</v>
      </c>
    </row>
    <row r="119" spans="1:7" x14ac:dyDescent="0.2">
      <c r="A119" s="46" t="s">
        <v>56</v>
      </c>
      <c r="B119" s="46"/>
      <c r="C119" s="46"/>
      <c r="D119" s="46"/>
      <c r="E119" s="46"/>
      <c r="F119" s="47">
        <f>+G110*100/G113</f>
        <v>0</v>
      </c>
    </row>
    <row r="120" spans="1:7" x14ac:dyDescent="0.2">
      <c r="A120" s="46"/>
      <c r="B120" s="46"/>
      <c r="C120" s="46"/>
      <c r="D120" s="46"/>
      <c r="E120" s="46"/>
      <c r="F120" s="48"/>
    </row>
    <row r="121" spans="1:7" ht="23.25" x14ac:dyDescent="0.35">
      <c r="A121" s="10"/>
      <c r="B121" s="10"/>
      <c r="C121" s="10"/>
      <c r="D121" s="10"/>
      <c r="E121" s="10"/>
    </row>
    <row r="122" spans="1:7" ht="12.75" customHeight="1" x14ac:dyDescent="0.35">
      <c r="A122" s="10"/>
      <c r="B122" s="10"/>
      <c r="C122" s="10"/>
      <c r="D122" s="10"/>
      <c r="E122" s="10"/>
    </row>
    <row r="123" spans="1:7" x14ac:dyDescent="0.2">
      <c r="A123" s="46" t="s">
        <v>57</v>
      </c>
      <c r="B123" s="46"/>
      <c r="C123" s="46"/>
      <c r="D123" s="46"/>
      <c r="E123" s="46"/>
      <c r="F123" s="47">
        <f>+G112*100/G113</f>
        <v>100</v>
      </c>
    </row>
    <row r="124" spans="1:7" x14ac:dyDescent="0.2">
      <c r="A124" s="46"/>
      <c r="B124" s="46"/>
      <c r="C124" s="46"/>
      <c r="D124" s="46"/>
      <c r="E124" s="46"/>
      <c r="F124" s="48"/>
    </row>
  </sheetData>
  <sheetProtection password="F351" sheet="1" objects="1" scenarios="1" selectLockedCells="1"/>
  <mergeCells count="104">
    <mergeCell ref="A123:E124"/>
    <mergeCell ref="F123:F124"/>
    <mergeCell ref="A114:F114"/>
    <mergeCell ref="A115:F115"/>
    <mergeCell ref="A116:F116"/>
    <mergeCell ref="A119:E120"/>
    <mergeCell ref="F119:F120"/>
    <mergeCell ref="A108:F108"/>
    <mergeCell ref="A109:F109"/>
    <mergeCell ref="A110:F110"/>
    <mergeCell ref="A111:F111"/>
    <mergeCell ref="A112:F112"/>
    <mergeCell ref="A113:F113"/>
    <mergeCell ref="A100:D100"/>
    <mergeCell ref="E100:F100"/>
    <mergeCell ref="A101:D101"/>
    <mergeCell ref="E101:F101"/>
    <mergeCell ref="A102:F102"/>
    <mergeCell ref="A107:F107"/>
    <mergeCell ref="A97:D97"/>
    <mergeCell ref="E97:F97"/>
    <mergeCell ref="A98:D98"/>
    <mergeCell ref="E98:F98"/>
    <mergeCell ref="A99:D99"/>
    <mergeCell ref="E99:F99"/>
    <mergeCell ref="A94:D94"/>
    <mergeCell ref="E94:F94"/>
    <mergeCell ref="A95:D95"/>
    <mergeCell ref="E95:F95"/>
    <mergeCell ref="A96:D96"/>
    <mergeCell ref="E96:F96"/>
    <mergeCell ref="H87:H88"/>
    <mergeCell ref="A89:D89"/>
    <mergeCell ref="E91:F91"/>
    <mergeCell ref="A92:D92"/>
    <mergeCell ref="E92:F92"/>
    <mergeCell ref="A93:D93"/>
    <mergeCell ref="E93:F93"/>
    <mergeCell ref="A76:C76"/>
    <mergeCell ref="A77:C77"/>
    <mergeCell ref="A78:C78"/>
    <mergeCell ref="A83:C83"/>
    <mergeCell ref="A84:C84"/>
    <mergeCell ref="A85:F85"/>
    <mergeCell ref="A67:F67"/>
    <mergeCell ref="H69:H70"/>
    <mergeCell ref="A72:C72"/>
    <mergeCell ref="A73:C73"/>
    <mergeCell ref="A74:C74"/>
    <mergeCell ref="A75:C75"/>
    <mergeCell ref="A61:C61"/>
    <mergeCell ref="A62:C62"/>
    <mergeCell ref="A63:C63"/>
    <mergeCell ref="A64:C64"/>
    <mergeCell ref="A65:C65"/>
    <mergeCell ref="A66:C66"/>
    <mergeCell ref="A55:C55"/>
    <mergeCell ref="A56:C56"/>
    <mergeCell ref="A57:C57"/>
    <mergeCell ref="A58:C58"/>
    <mergeCell ref="A59:C59"/>
    <mergeCell ref="A60:C60"/>
    <mergeCell ref="A46:C46"/>
    <mergeCell ref="A47:C47"/>
    <mergeCell ref="A48:C48"/>
    <mergeCell ref="A49:C49"/>
    <mergeCell ref="A50:F50"/>
    <mergeCell ref="H52:H53"/>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5:C25"/>
    <mergeCell ref="A26:C26"/>
    <mergeCell ref="A27:C27"/>
    <mergeCell ref="A16:C16"/>
    <mergeCell ref="A17:C17"/>
    <mergeCell ref="A18:C18"/>
    <mergeCell ref="A19:C19"/>
    <mergeCell ref="A20:C20"/>
    <mergeCell ref="A21:C21"/>
    <mergeCell ref="H1:H2"/>
    <mergeCell ref="G5:H5"/>
    <mergeCell ref="G7:H7"/>
    <mergeCell ref="G9:H9"/>
    <mergeCell ref="H13:H14"/>
    <mergeCell ref="A15:C15"/>
    <mergeCell ref="A22:C22"/>
    <mergeCell ref="A23:C23"/>
    <mergeCell ref="A24:C24"/>
  </mergeCells>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
  <sheetViews>
    <sheetView tabSelected="1" workbookViewId="0">
      <selection sqref="A1:XFD1048576"/>
    </sheetView>
  </sheetViews>
  <sheetFormatPr baseColWidth="10" defaultRowHeight="14.25" x14ac:dyDescent="0.2"/>
  <cols>
    <col min="1" max="1" width="11" style="11"/>
    <col min="2" max="2" width="18" style="11" customWidth="1"/>
    <col min="3" max="3" width="5.5" style="11" customWidth="1"/>
    <col min="4" max="4" width="11" style="11"/>
    <col min="5" max="5" width="11.5" style="11" customWidth="1"/>
    <col min="6" max="6" width="11" style="11"/>
    <col min="7" max="7" width="12.125" style="11" customWidth="1"/>
    <col min="8" max="16384" width="11" style="11"/>
  </cols>
  <sheetData>
    <row r="1" spans="1:8" ht="23.25" customHeight="1" x14ac:dyDescent="0.35">
      <c r="A1" s="10" t="s">
        <v>0</v>
      </c>
      <c r="H1" s="33" t="s">
        <v>33</v>
      </c>
    </row>
    <row r="2" spans="1:8" x14ac:dyDescent="0.2">
      <c r="D2" s="60" t="s">
        <v>58</v>
      </c>
      <c r="E2" s="60"/>
      <c r="F2" s="60"/>
      <c r="H2" s="34"/>
    </row>
    <row r="3" spans="1:8" ht="18" x14ac:dyDescent="0.25">
      <c r="A3" s="12" t="s">
        <v>1</v>
      </c>
      <c r="D3" s="60"/>
      <c r="E3" s="60"/>
      <c r="F3" s="60"/>
    </row>
    <row r="5" spans="1:8" ht="15" x14ac:dyDescent="0.2">
      <c r="A5" s="11" t="s">
        <v>2</v>
      </c>
      <c r="C5" s="1">
        <v>20</v>
      </c>
      <c r="D5" s="11" t="s">
        <v>49</v>
      </c>
      <c r="E5" s="11" t="s">
        <v>5</v>
      </c>
      <c r="G5" s="56">
        <v>42017</v>
      </c>
      <c r="H5" s="57"/>
    </row>
    <row r="7" spans="1:8" ht="15" x14ac:dyDescent="0.2">
      <c r="A7" s="11" t="s">
        <v>3</v>
      </c>
      <c r="C7" s="1">
        <v>500</v>
      </c>
      <c r="D7" s="11" t="s">
        <v>50</v>
      </c>
      <c r="E7" s="11" t="s">
        <v>6</v>
      </c>
      <c r="G7" s="58" t="s">
        <v>59</v>
      </c>
      <c r="H7" s="57"/>
    </row>
    <row r="9" spans="1:8" x14ac:dyDescent="0.2">
      <c r="A9" s="11" t="s">
        <v>4</v>
      </c>
      <c r="C9" s="13">
        <v>19</v>
      </c>
      <c r="D9" s="11" t="s">
        <v>49</v>
      </c>
      <c r="E9" s="11" t="s">
        <v>7</v>
      </c>
      <c r="G9" s="58" t="s">
        <v>60</v>
      </c>
      <c r="H9" s="57"/>
    </row>
    <row r="11" spans="1:8" x14ac:dyDescent="0.2">
      <c r="E11" s="11" t="s">
        <v>10</v>
      </c>
      <c r="G11" s="13">
        <v>50</v>
      </c>
    </row>
    <row r="12" spans="1:8" ht="15" thickBot="1" x14ac:dyDescent="0.25">
      <c r="A12" s="14"/>
      <c r="B12" s="14"/>
      <c r="C12" s="14"/>
      <c r="D12" s="14"/>
      <c r="E12" s="14"/>
      <c r="F12" s="14"/>
      <c r="G12" s="14"/>
      <c r="H12" s="14"/>
    </row>
    <row r="13" spans="1:8" ht="15" thickTop="1" x14ac:dyDescent="0.2">
      <c r="H13" s="33" t="s">
        <v>33</v>
      </c>
    </row>
    <row r="14" spans="1:8" ht="18" x14ac:dyDescent="0.25">
      <c r="A14" s="12" t="s">
        <v>8</v>
      </c>
      <c r="D14" s="15" t="s">
        <v>11</v>
      </c>
      <c r="E14" s="15" t="s">
        <v>12</v>
      </c>
      <c r="F14" s="15" t="s">
        <v>13</v>
      </c>
      <c r="G14" s="15" t="s">
        <v>9</v>
      </c>
      <c r="H14" s="34"/>
    </row>
    <row r="15" spans="1:8" x14ac:dyDescent="0.2">
      <c r="A15" s="53" t="s">
        <v>64</v>
      </c>
      <c r="B15" s="54"/>
      <c r="C15" s="55"/>
      <c r="D15" s="16">
        <v>1</v>
      </c>
      <c r="E15" s="9">
        <f t="shared" ref="E15:E49" si="0">+D15*$G$11</f>
        <v>50</v>
      </c>
      <c r="F15" s="17">
        <v>0.5</v>
      </c>
      <c r="G15" s="18">
        <f>+E15*F15</f>
        <v>25</v>
      </c>
    </row>
    <row r="16" spans="1:8" x14ac:dyDescent="0.2">
      <c r="A16" s="53" t="s">
        <v>61</v>
      </c>
      <c r="B16" s="54"/>
      <c r="C16" s="55"/>
      <c r="D16" s="16">
        <v>0.18</v>
      </c>
      <c r="E16" s="9">
        <f t="shared" si="0"/>
        <v>9</v>
      </c>
      <c r="F16" s="17">
        <v>25</v>
      </c>
      <c r="G16" s="18">
        <f t="shared" ref="G16:G49" si="1">+E16*F16</f>
        <v>225</v>
      </c>
    </row>
    <row r="17" spans="1:7" x14ac:dyDescent="0.2">
      <c r="A17" s="53" t="s">
        <v>63</v>
      </c>
      <c r="B17" s="54"/>
      <c r="C17" s="55"/>
      <c r="D17" s="16">
        <v>1</v>
      </c>
      <c r="E17" s="9">
        <f t="shared" si="0"/>
        <v>50</v>
      </c>
      <c r="F17" s="17">
        <v>0.5</v>
      </c>
      <c r="G17" s="18">
        <f t="shared" si="1"/>
        <v>25</v>
      </c>
    </row>
    <row r="18" spans="1:7" x14ac:dyDescent="0.2">
      <c r="A18" s="53" t="s">
        <v>62</v>
      </c>
      <c r="B18" s="54"/>
      <c r="C18" s="55"/>
      <c r="D18" s="16">
        <v>0.15</v>
      </c>
      <c r="E18" s="9">
        <f t="shared" si="0"/>
        <v>7.5</v>
      </c>
      <c r="F18" s="17">
        <v>5.5</v>
      </c>
      <c r="G18" s="18">
        <f t="shared" si="1"/>
        <v>41.25</v>
      </c>
    </row>
    <row r="19" spans="1:7" x14ac:dyDescent="0.2">
      <c r="A19" s="53" t="s">
        <v>65</v>
      </c>
      <c r="B19" s="54"/>
      <c r="C19" s="55"/>
      <c r="D19" s="16">
        <v>1</v>
      </c>
      <c r="E19" s="9">
        <f t="shared" si="0"/>
        <v>50</v>
      </c>
      <c r="F19" s="17">
        <v>0.4</v>
      </c>
      <c r="G19" s="18">
        <f t="shared" si="1"/>
        <v>20</v>
      </c>
    </row>
    <row r="20" spans="1:7" x14ac:dyDescent="0.2">
      <c r="A20" s="53" t="s">
        <v>67</v>
      </c>
      <c r="B20" s="54"/>
      <c r="C20" s="55"/>
      <c r="D20" s="16">
        <v>1</v>
      </c>
      <c r="E20" s="9">
        <f t="shared" si="0"/>
        <v>50</v>
      </c>
      <c r="F20" s="17">
        <v>0.5</v>
      </c>
      <c r="G20" s="18">
        <f t="shared" si="1"/>
        <v>25</v>
      </c>
    </row>
    <row r="21" spans="1:7" x14ac:dyDescent="0.2">
      <c r="A21" s="59" t="s">
        <v>66</v>
      </c>
      <c r="B21" s="59"/>
      <c r="C21" s="59"/>
      <c r="D21" s="16">
        <v>1</v>
      </c>
      <c r="E21" s="9">
        <f t="shared" si="0"/>
        <v>50</v>
      </c>
      <c r="F21" s="17">
        <v>1.2</v>
      </c>
      <c r="G21" s="18">
        <f t="shared" si="1"/>
        <v>60</v>
      </c>
    </row>
    <row r="22" spans="1:7" x14ac:dyDescent="0.2">
      <c r="A22" s="59"/>
      <c r="B22" s="59"/>
      <c r="C22" s="59"/>
      <c r="D22" s="16"/>
      <c r="E22" s="9">
        <f t="shared" si="0"/>
        <v>0</v>
      </c>
      <c r="F22" s="17"/>
      <c r="G22" s="18">
        <f t="shared" si="1"/>
        <v>0</v>
      </c>
    </row>
    <row r="23" spans="1:7" x14ac:dyDescent="0.2">
      <c r="A23" s="59" t="s">
        <v>68</v>
      </c>
      <c r="B23" s="59"/>
      <c r="C23" s="59"/>
      <c r="D23" s="16">
        <v>0.5</v>
      </c>
      <c r="E23" s="9">
        <f t="shared" si="0"/>
        <v>25</v>
      </c>
      <c r="F23" s="17">
        <v>1.2</v>
      </c>
      <c r="G23" s="18">
        <f t="shared" si="1"/>
        <v>30</v>
      </c>
    </row>
    <row r="24" spans="1:7" x14ac:dyDescent="0.2">
      <c r="A24" s="59" t="s">
        <v>69</v>
      </c>
      <c r="B24" s="59"/>
      <c r="C24" s="59"/>
      <c r="D24" s="16">
        <v>1</v>
      </c>
      <c r="E24" s="9">
        <f t="shared" si="0"/>
        <v>50</v>
      </c>
      <c r="F24" s="17">
        <v>0.25</v>
      </c>
      <c r="G24" s="18">
        <f t="shared" si="1"/>
        <v>12.5</v>
      </c>
    </row>
    <row r="25" spans="1:7" x14ac:dyDescent="0.2">
      <c r="A25" s="59"/>
      <c r="B25" s="59"/>
      <c r="C25" s="59"/>
      <c r="D25" s="16"/>
      <c r="E25" s="9">
        <f t="shared" si="0"/>
        <v>0</v>
      </c>
      <c r="F25" s="17"/>
      <c r="G25" s="18">
        <f t="shared" si="1"/>
        <v>0</v>
      </c>
    </row>
    <row r="26" spans="1:7" x14ac:dyDescent="0.2">
      <c r="A26" s="59"/>
      <c r="B26" s="59"/>
      <c r="C26" s="59"/>
      <c r="D26" s="16"/>
      <c r="E26" s="9">
        <f t="shared" si="0"/>
        <v>0</v>
      </c>
      <c r="F26" s="17"/>
      <c r="G26" s="18">
        <f t="shared" si="1"/>
        <v>0</v>
      </c>
    </row>
    <row r="27" spans="1:7" x14ac:dyDescent="0.2">
      <c r="A27" s="59"/>
      <c r="B27" s="59"/>
      <c r="C27" s="59"/>
      <c r="D27" s="16"/>
      <c r="E27" s="9">
        <f t="shared" si="0"/>
        <v>0</v>
      </c>
      <c r="F27" s="17"/>
      <c r="G27" s="18">
        <f t="shared" si="1"/>
        <v>0</v>
      </c>
    </row>
    <row r="28" spans="1:7" x14ac:dyDescent="0.2">
      <c r="A28" s="59"/>
      <c r="B28" s="59"/>
      <c r="C28" s="59"/>
      <c r="D28" s="16"/>
      <c r="E28" s="9">
        <f t="shared" si="0"/>
        <v>0</v>
      </c>
      <c r="F28" s="17"/>
      <c r="G28" s="18">
        <f t="shared" si="1"/>
        <v>0</v>
      </c>
    </row>
    <row r="29" spans="1:7" x14ac:dyDescent="0.2">
      <c r="A29" s="59"/>
      <c r="B29" s="59"/>
      <c r="C29" s="59"/>
      <c r="D29" s="16"/>
      <c r="E29" s="9">
        <f t="shared" si="0"/>
        <v>0</v>
      </c>
      <c r="F29" s="17"/>
      <c r="G29" s="18">
        <f t="shared" si="1"/>
        <v>0</v>
      </c>
    </row>
    <row r="30" spans="1:7" x14ac:dyDescent="0.2">
      <c r="A30" s="59"/>
      <c r="B30" s="59"/>
      <c r="C30" s="59"/>
      <c r="D30" s="16"/>
      <c r="E30" s="9">
        <f t="shared" si="0"/>
        <v>0</v>
      </c>
      <c r="F30" s="17"/>
      <c r="G30" s="18">
        <f t="shared" si="1"/>
        <v>0</v>
      </c>
    </row>
    <row r="31" spans="1:7" x14ac:dyDescent="0.2">
      <c r="A31" s="59"/>
      <c r="B31" s="59"/>
      <c r="C31" s="59"/>
      <c r="D31" s="16"/>
      <c r="E31" s="9">
        <f t="shared" si="0"/>
        <v>0</v>
      </c>
      <c r="F31" s="17"/>
      <c r="G31" s="18">
        <f t="shared" si="1"/>
        <v>0</v>
      </c>
    </row>
    <row r="32" spans="1:7" x14ac:dyDescent="0.2">
      <c r="A32" s="59"/>
      <c r="B32" s="59"/>
      <c r="C32" s="59"/>
      <c r="D32" s="16"/>
      <c r="E32" s="9">
        <f t="shared" si="0"/>
        <v>0</v>
      </c>
      <c r="F32" s="17"/>
      <c r="G32" s="18">
        <f t="shared" si="1"/>
        <v>0</v>
      </c>
    </row>
    <row r="33" spans="1:7" x14ac:dyDescent="0.2">
      <c r="A33" s="59"/>
      <c r="B33" s="59"/>
      <c r="C33" s="59"/>
      <c r="D33" s="16"/>
      <c r="E33" s="9">
        <f t="shared" si="0"/>
        <v>0</v>
      </c>
      <c r="F33" s="17"/>
      <c r="G33" s="18">
        <f t="shared" si="1"/>
        <v>0</v>
      </c>
    </row>
    <row r="34" spans="1:7" x14ac:dyDescent="0.2">
      <c r="A34" s="59"/>
      <c r="B34" s="59"/>
      <c r="C34" s="59"/>
      <c r="D34" s="16"/>
      <c r="E34" s="9">
        <f t="shared" si="0"/>
        <v>0</v>
      </c>
      <c r="F34" s="17"/>
      <c r="G34" s="18">
        <f t="shared" si="1"/>
        <v>0</v>
      </c>
    </row>
    <row r="35" spans="1:7" x14ac:dyDescent="0.2">
      <c r="A35" s="59"/>
      <c r="B35" s="59"/>
      <c r="C35" s="59"/>
      <c r="D35" s="16"/>
      <c r="E35" s="9">
        <f t="shared" si="0"/>
        <v>0</v>
      </c>
      <c r="F35" s="17"/>
      <c r="G35" s="18">
        <f t="shared" si="1"/>
        <v>0</v>
      </c>
    </row>
    <row r="36" spans="1:7" x14ac:dyDescent="0.2">
      <c r="A36" s="59"/>
      <c r="B36" s="59"/>
      <c r="C36" s="59"/>
      <c r="D36" s="16"/>
      <c r="E36" s="9">
        <f t="shared" si="0"/>
        <v>0</v>
      </c>
      <c r="F36" s="17"/>
      <c r="G36" s="18">
        <f t="shared" si="1"/>
        <v>0</v>
      </c>
    </row>
    <row r="37" spans="1:7" x14ac:dyDescent="0.2">
      <c r="A37" s="59"/>
      <c r="B37" s="59"/>
      <c r="C37" s="59"/>
      <c r="D37" s="16"/>
      <c r="E37" s="9">
        <f t="shared" si="0"/>
        <v>0</v>
      </c>
      <c r="F37" s="17"/>
      <c r="G37" s="18">
        <f t="shared" si="1"/>
        <v>0</v>
      </c>
    </row>
    <row r="38" spans="1:7" x14ac:dyDescent="0.2">
      <c r="A38" s="59"/>
      <c r="B38" s="59"/>
      <c r="C38" s="59"/>
      <c r="D38" s="16"/>
      <c r="E38" s="9">
        <f t="shared" si="0"/>
        <v>0</v>
      </c>
      <c r="F38" s="17"/>
      <c r="G38" s="18">
        <f t="shared" si="1"/>
        <v>0</v>
      </c>
    </row>
    <row r="39" spans="1:7" x14ac:dyDescent="0.2">
      <c r="A39" s="59"/>
      <c r="B39" s="59"/>
      <c r="C39" s="59"/>
      <c r="D39" s="16"/>
      <c r="E39" s="9">
        <f t="shared" si="0"/>
        <v>0</v>
      </c>
      <c r="F39" s="17"/>
      <c r="G39" s="18">
        <f t="shared" si="1"/>
        <v>0</v>
      </c>
    </row>
    <row r="40" spans="1:7" x14ac:dyDescent="0.2">
      <c r="A40" s="59"/>
      <c r="B40" s="59"/>
      <c r="C40" s="59"/>
      <c r="D40" s="16"/>
      <c r="E40" s="9">
        <f t="shared" si="0"/>
        <v>0</v>
      </c>
      <c r="F40" s="17"/>
      <c r="G40" s="18">
        <f t="shared" si="1"/>
        <v>0</v>
      </c>
    </row>
    <row r="41" spans="1:7" x14ac:dyDescent="0.2">
      <c r="A41" s="59"/>
      <c r="B41" s="59"/>
      <c r="C41" s="59"/>
      <c r="D41" s="16"/>
      <c r="E41" s="9">
        <f t="shared" si="0"/>
        <v>0</v>
      </c>
      <c r="F41" s="17"/>
      <c r="G41" s="18">
        <f t="shared" si="1"/>
        <v>0</v>
      </c>
    </row>
    <row r="42" spans="1:7" x14ac:dyDescent="0.2">
      <c r="A42" s="59"/>
      <c r="B42" s="59"/>
      <c r="C42" s="59"/>
      <c r="D42" s="16"/>
      <c r="E42" s="9">
        <f t="shared" si="0"/>
        <v>0</v>
      </c>
      <c r="F42" s="17"/>
      <c r="G42" s="18">
        <f t="shared" si="1"/>
        <v>0</v>
      </c>
    </row>
    <row r="43" spans="1:7" x14ac:dyDescent="0.2">
      <c r="A43" s="59"/>
      <c r="B43" s="59"/>
      <c r="C43" s="59"/>
      <c r="D43" s="16"/>
      <c r="E43" s="9">
        <f t="shared" si="0"/>
        <v>0</v>
      </c>
      <c r="F43" s="17"/>
      <c r="G43" s="18">
        <f t="shared" si="1"/>
        <v>0</v>
      </c>
    </row>
    <row r="44" spans="1:7" x14ac:dyDescent="0.2">
      <c r="A44" s="59"/>
      <c r="B44" s="59"/>
      <c r="C44" s="59"/>
      <c r="D44" s="16"/>
      <c r="E44" s="9">
        <f t="shared" si="0"/>
        <v>0</v>
      </c>
      <c r="F44" s="17"/>
      <c r="G44" s="18">
        <f t="shared" si="1"/>
        <v>0</v>
      </c>
    </row>
    <row r="45" spans="1:7" x14ac:dyDescent="0.2">
      <c r="A45" s="59"/>
      <c r="B45" s="59"/>
      <c r="C45" s="59"/>
      <c r="D45" s="16"/>
      <c r="E45" s="9">
        <f t="shared" si="0"/>
        <v>0</v>
      </c>
      <c r="F45" s="17"/>
      <c r="G45" s="18">
        <f t="shared" si="1"/>
        <v>0</v>
      </c>
    </row>
    <row r="46" spans="1:7" x14ac:dyDescent="0.2">
      <c r="A46" s="59"/>
      <c r="B46" s="59"/>
      <c r="C46" s="59"/>
      <c r="D46" s="16"/>
      <c r="E46" s="9">
        <f t="shared" si="0"/>
        <v>0</v>
      </c>
      <c r="F46" s="17"/>
      <c r="G46" s="18">
        <f t="shared" si="1"/>
        <v>0</v>
      </c>
    </row>
    <row r="47" spans="1:7" x14ac:dyDescent="0.2">
      <c r="A47" s="59"/>
      <c r="B47" s="59"/>
      <c r="C47" s="59"/>
      <c r="D47" s="16"/>
      <c r="E47" s="9">
        <f t="shared" si="0"/>
        <v>0</v>
      </c>
      <c r="F47" s="17"/>
      <c r="G47" s="18">
        <f t="shared" si="1"/>
        <v>0</v>
      </c>
    </row>
    <row r="48" spans="1:7" x14ac:dyDescent="0.2">
      <c r="A48" s="59"/>
      <c r="B48" s="59"/>
      <c r="C48" s="59"/>
      <c r="D48" s="16"/>
      <c r="E48" s="9">
        <f t="shared" si="0"/>
        <v>0</v>
      </c>
      <c r="F48" s="17"/>
      <c r="G48" s="18">
        <f t="shared" si="1"/>
        <v>0</v>
      </c>
    </row>
    <row r="49" spans="1:8" x14ac:dyDescent="0.2">
      <c r="A49" s="59"/>
      <c r="B49" s="59"/>
      <c r="C49" s="59"/>
      <c r="D49" s="16"/>
      <c r="E49" s="9">
        <f t="shared" si="0"/>
        <v>0</v>
      </c>
      <c r="F49" s="17"/>
      <c r="G49" s="18">
        <f t="shared" si="1"/>
        <v>0</v>
      </c>
    </row>
    <row r="50" spans="1:8" ht="23.25" customHeight="1" x14ac:dyDescent="0.2">
      <c r="A50" s="41" t="s">
        <v>31</v>
      </c>
      <c r="B50" s="42"/>
      <c r="C50" s="42"/>
      <c r="D50" s="42"/>
      <c r="E50" s="42"/>
      <c r="F50" s="43"/>
      <c r="G50" s="19">
        <f>+SUM(G15:G49)</f>
        <v>463.75</v>
      </c>
    </row>
    <row r="52" spans="1:8" x14ac:dyDescent="0.2">
      <c r="H52" s="33" t="s">
        <v>33</v>
      </c>
    </row>
    <row r="53" spans="1:8" x14ac:dyDescent="0.2">
      <c r="H53" s="34"/>
    </row>
    <row r="54" spans="1:8" ht="18" x14ac:dyDescent="0.25">
      <c r="A54" s="12" t="s">
        <v>14</v>
      </c>
      <c r="D54" s="15" t="s">
        <v>15</v>
      </c>
      <c r="E54" s="15" t="s">
        <v>12</v>
      </c>
      <c r="F54" s="15" t="s">
        <v>13</v>
      </c>
      <c r="G54" s="15" t="s">
        <v>9</v>
      </c>
    </row>
    <row r="55" spans="1:8" x14ac:dyDescent="0.2">
      <c r="A55" s="53" t="s">
        <v>72</v>
      </c>
      <c r="B55" s="54"/>
      <c r="C55" s="55"/>
      <c r="D55" s="16">
        <v>1</v>
      </c>
      <c r="E55" s="9">
        <f>+D55*$G$11</f>
        <v>50</v>
      </c>
      <c r="F55" s="17">
        <v>0.6</v>
      </c>
      <c r="G55" s="18">
        <f>+E55*F55</f>
        <v>30</v>
      </c>
    </row>
    <row r="56" spans="1:8" x14ac:dyDescent="0.2">
      <c r="A56" s="53" t="s">
        <v>70</v>
      </c>
      <c r="B56" s="54"/>
      <c r="C56" s="55"/>
      <c r="D56" s="16">
        <v>0.8</v>
      </c>
      <c r="E56" s="9">
        <f t="shared" ref="E56:E66" si="2">+D56*$G$11</f>
        <v>40</v>
      </c>
      <c r="F56" s="17">
        <v>1.5</v>
      </c>
      <c r="G56" s="18">
        <f t="shared" ref="G56:G66" si="3">+E56*F56</f>
        <v>60</v>
      </c>
    </row>
    <row r="57" spans="1:8" x14ac:dyDescent="0.2">
      <c r="A57" s="53" t="s">
        <v>71</v>
      </c>
      <c r="B57" s="54"/>
      <c r="C57" s="55"/>
      <c r="D57" s="16">
        <v>0.2</v>
      </c>
      <c r="E57" s="9">
        <f t="shared" si="2"/>
        <v>10</v>
      </c>
      <c r="F57" s="17">
        <v>0.5</v>
      </c>
      <c r="G57" s="18">
        <f t="shared" si="3"/>
        <v>5</v>
      </c>
    </row>
    <row r="58" spans="1:8" x14ac:dyDescent="0.2">
      <c r="A58" s="53"/>
      <c r="B58" s="54"/>
      <c r="C58" s="55"/>
      <c r="D58" s="16"/>
      <c r="E58" s="9">
        <f t="shared" si="2"/>
        <v>0</v>
      </c>
      <c r="F58" s="17"/>
      <c r="G58" s="18">
        <f t="shared" si="3"/>
        <v>0</v>
      </c>
    </row>
    <row r="59" spans="1:8" x14ac:dyDescent="0.2">
      <c r="A59" s="53"/>
      <c r="B59" s="54"/>
      <c r="C59" s="55"/>
      <c r="D59" s="16"/>
      <c r="E59" s="9">
        <f t="shared" si="2"/>
        <v>0</v>
      </c>
      <c r="F59" s="17"/>
      <c r="G59" s="18">
        <f t="shared" si="3"/>
        <v>0</v>
      </c>
    </row>
    <row r="60" spans="1:8" x14ac:dyDescent="0.2">
      <c r="A60" s="53"/>
      <c r="B60" s="54"/>
      <c r="C60" s="55"/>
      <c r="D60" s="16"/>
      <c r="E60" s="9">
        <f t="shared" si="2"/>
        <v>0</v>
      </c>
      <c r="F60" s="17"/>
      <c r="G60" s="18">
        <f t="shared" si="3"/>
        <v>0</v>
      </c>
    </row>
    <row r="61" spans="1:8" x14ac:dyDescent="0.2">
      <c r="A61" s="59"/>
      <c r="B61" s="59"/>
      <c r="C61" s="59"/>
      <c r="D61" s="16"/>
      <c r="E61" s="9">
        <f t="shared" si="2"/>
        <v>0</v>
      </c>
      <c r="F61" s="17"/>
      <c r="G61" s="18">
        <f t="shared" si="3"/>
        <v>0</v>
      </c>
    </row>
    <row r="62" spans="1:8" x14ac:dyDescent="0.2">
      <c r="A62" s="59"/>
      <c r="B62" s="59"/>
      <c r="C62" s="59"/>
      <c r="D62" s="16"/>
      <c r="E62" s="9">
        <f t="shared" si="2"/>
        <v>0</v>
      </c>
      <c r="F62" s="17"/>
      <c r="G62" s="18">
        <f t="shared" si="3"/>
        <v>0</v>
      </c>
    </row>
    <row r="63" spans="1:8" x14ac:dyDescent="0.2">
      <c r="A63" s="59"/>
      <c r="B63" s="59"/>
      <c r="C63" s="59"/>
      <c r="D63" s="16"/>
      <c r="E63" s="9">
        <f t="shared" si="2"/>
        <v>0</v>
      </c>
      <c r="F63" s="17"/>
      <c r="G63" s="18">
        <f t="shared" si="3"/>
        <v>0</v>
      </c>
    </row>
    <row r="64" spans="1:8" x14ac:dyDescent="0.2">
      <c r="A64" s="59"/>
      <c r="B64" s="59"/>
      <c r="C64" s="59"/>
      <c r="D64" s="16"/>
      <c r="E64" s="9">
        <f t="shared" si="2"/>
        <v>0</v>
      </c>
      <c r="F64" s="17"/>
      <c r="G64" s="18">
        <f t="shared" si="3"/>
        <v>0</v>
      </c>
    </row>
    <row r="65" spans="1:8" x14ac:dyDescent="0.2">
      <c r="A65" s="59"/>
      <c r="B65" s="59"/>
      <c r="C65" s="59"/>
      <c r="D65" s="16"/>
      <c r="E65" s="9">
        <f t="shared" si="2"/>
        <v>0</v>
      </c>
      <c r="F65" s="17"/>
      <c r="G65" s="18">
        <f t="shared" si="3"/>
        <v>0</v>
      </c>
    </row>
    <row r="66" spans="1:8" x14ac:dyDescent="0.2">
      <c r="A66" s="59"/>
      <c r="B66" s="59"/>
      <c r="C66" s="59"/>
      <c r="D66" s="16"/>
      <c r="E66" s="9">
        <f t="shared" si="2"/>
        <v>0</v>
      </c>
      <c r="F66" s="17"/>
      <c r="G66" s="18">
        <f t="shared" si="3"/>
        <v>0</v>
      </c>
    </row>
    <row r="67" spans="1:8" ht="23.25" customHeight="1" x14ac:dyDescent="0.2">
      <c r="A67" s="41" t="s">
        <v>20</v>
      </c>
      <c r="B67" s="42"/>
      <c r="C67" s="42"/>
      <c r="D67" s="42"/>
      <c r="E67" s="42"/>
      <c r="F67" s="43"/>
      <c r="G67" s="19">
        <f>+SUM(G55:G66)</f>
        <v>95</v>
      </c>
    </row>
    <row r="69" spans="1:8" x14ac:dyDescent="0.2">
      <c r="H69" s="33" t="s">
        <v>33</v>
      </c>
    </row>
    <row r="70" spans="1:8" x14ac:dyDescent="0.2">
      <c r="H70" s="34"/>
    </row>
    <row r="71" spans="1:8" ht="18" x14ac:dyDescent="0.25">
      <c r="A71" s="12" t="s">
        <v>16</v>
      </c>
      <c r="D71" s="15" t="s">
        <v>18</v>
      </c>
      <c r="E71" s="15" t="s">
        <v>17</v>
      </c>
      <c r="F71" s="15" t="s">
        <v>19</v>
      </c>
      <c r="G71" s="15" t="s">
        <v>9</v>
      </c>
    </row>
    <row r="72" spans="1:8" x14ac:dyDescent="0.2">
      <c r="A72" s="53" t="s">
        <v>55</v>
      </c>
      <c r="B72" s="54"/>
      <c r="C72" s="55"/>
      <c r="D72" s="16">
        <v>1</v>
      </c>
      <c r="E72" s="20">
        <v>3</v>
      </c>
      <c r="F72" s="17">
        <v>30</v>
      </c>
      <c r="G72" s="18">
        <f>+D72*E72*F72</f>
        <v>90</v>
      </c>
    </row>
    <row r="73" spans="1:8" x14ac:dyDescent="0.2">
      <c r="A73" s="53" t="s">
        <v>23</v>
      </c>
      <c r="B73" s="54"/>
      <c r="C73" s="55"/>
      <c r="D73" s="16">
        <v>1</v>
      </c>
      <c r="E73" s="20">
        <v>3</v>
      </c>
      <c r="F73" s="17">
        <v>20</v>
      </c>
      <c r="G73" s="18">
        <f>+D73*E73*F73</f>
        <v>60</v>
      </c>
    </row>
    <row r="74" spans="1:8" x14ac:dyDescent="0.2">
      <c r="A74" s="53" t="s">
        <v>24</v>
      </c>
      <c r="B74" s="54"/>
      <c r="C74" s="55"/>
      <c r="D74" s="16">
        <v>1</v>
      </c>
      <c r="E74" s="20">
        <v>1</v>
      </c>
      <c r="F74" s="17">
        <v>12</v>
      </c>
      <c r="G74" s="18">
        <f t="shared" ref="G74:G84" si="4">+D74*E74*F74</f>
        <v>12</v>
      </c>
    </row>
    <row r="75" spans="1:8" x14ac:dyDescent="0.2">
      <c r="A75" s="53" t="s">
        <v>25</v>
      </c>
      <c r="B75" s="54"/>
      <c r="C75" s="55"/>
      <c r="D75" s="16">
        <v>2</v>
      </c>
      <c r="E75" s="20">
        <v>5</v>
      </c>
      <c r="F75" s="17">
        <v>20</v>
      </c>
      <c r="G75" s="18">
        <f t="shared" si="4"/>
        <v>200</v>
      </c>
    </row>
    <row r="76" spans="1:8" x14ac:dyDescent="0.2">
      <c r="A76" s="53" t="s">
        <v>26</v>
      </c>
      <c r="B76" s="54"/>
      <c r="C76" s="55"/>
      <c r="D76" s="16">
        <v>1</v>
      </c>
      <c r="E76" s="20">
        <v>5</v>
      </c>
      <c r="F76" s="17">
        <v>12</v>
      </c>
      <c r="G76" s="18">
        <f t="shared" si="4"/>
        <v>60</v>
      </c>
    </row>
    <row r="77" spans="1:8" x14ac:dyDescent="0.2">
      <c r="A77" s="53" t="s">
        <v>28</v>
      </c>
      <c r="B77" s="54"/>
      <c r="C77" s="55"/>
      <c r="D77" s="16">
        <v>1</v>
      </c>
      <c r="E77" s="20">
        <v>5</v>
      </c>
      <c r="F77" s="17">
        <v>12</v>
      </c>
      <c r="G77" s="18">
        <f t="shared" si="4"/>
        <v>60</v>
      </c>
    </row>
    <row r="78" spans="1:8" x14ac:dyDescent="0.2">
      <c r="A78" s="53"/>
      <c r="B78" s="54"/>
      <c r="C78" s="55"/>
      <c r="D78" s="16"/>
      <c r="E78" s="20"/>
      <c r="F78" s="17"/>
      <c r="G78" s="18">
        <f t="shared" si="4"/>
        <v>0</v>
      </c>
    </row>
    <row r="79" spans="1:8" x14ac:dyDescent="0.2">
      <c r="A79" s="21" t="s">
        <v>21</v>
      </c>
      <c r="B79" s="22"/>
      <c r="C79" s="23"/>
      <c r="D79" s="16"/>
      <c r="E79" s="20"/>
      <c r="F79" s="17"/>
      <c r="G79" s="18">
        <f t="shared" si="4"/>
        <v>0</v>
      </c>
    </row>
    <row r="80" spans="1:8" x14ac:dyDescent="0.2">
      <c r="A80" s="21" t="s">
        <v>22</v>
      </c>
      <c r="B80" s="22"/>
      <c r="C80" s="23"/>
      <c r="D80" s="16">
        <v>4</v>
      </c>
      <c r="E80" s="20">
        <v>6</v>
      </c>
      <c r="F80" s="17">
        <v>20</v>
      </c>
      <c r="G80" s="18">
        <f t="shared" si="4"/>
        <v>480</v>
      </c>
    </row>
    <row r="81" spans="1:8" x14ac:dyDescent="0.2">
      <c r="A81" s="21" t="s">
        <v>27</v>
      </c>
      <c r="B81" s="22"/>
      <c r="C81" s="23"/>
      <c r="D81" s="16">
        <v>1</v>
      </c>
      <c r="E81" s="20">
        <v>4</v>
      </c>
      <c r="F81" s="17">
        <v>12</v>
      </c>
      <c r="G81" s="18">
        <f t="shared" si="4"/>
        <v>48</v>
      </c>
    </row>
    <row r="82" spans="1:8" x14ac:dyDescent="0.2">
      <c r="A82" s="21" t="s">
        <v>73</v>
      </c>
      <c r="B82" s="22"/>
      <c r="C82" s="23"/>
      <c r="D82" s="16">
        <v>3</v>
      </c>
      <c r="E82" s="20"/>
      <c r="F82" s="17"/>
      <c r="G82" s="18">
        <f t="shared" si="4"/>
        <v>0</v>
      </c>
    </row>
    <row r="83" spans="1:8" x14ac:dyDescent="0.2">
      <c r="A83" s="59" t="s">
        <v>30</v>
      </c>
      <c r="B83" s="59"/>
      <c r="C83" s="59"/>
      <c r="D83" s="16">
        <v>1</v>
      </c>
      <c r="E83" s="20">
        <v>8</v>
      </c>
      <c r="F83" s="17">
        <v>22.5</v>
      </c>
      <c r="G83" s="18">
        <f t="shared" si="4"/>
        <v>180</v>
      </c>
    </row>
    <row r="84" spans="1:8" x14ac:dyDescent="0.2">
      <c r="A84" s="59" t="s">
        <v>29</v>
      </c>
      <c r="B84" s="59"/>
      <c r="C84" s="59"/>
      <c r="D84" s="16"/>
      <c r="E84" s="20"/>
      <c r="F84" s="17"/>
      <c r="G84" s="18">
        <f t="shared" si="4"/>
        <v>0</v>
      </c>
    </row>
    <row r="85" spans="1:8" ht="23.25" customHeight="1" x14ac:dyDescent="0.2">
      <c r="A85" s="41" t="s">
        <v>32</v>
      </c>
      <c r="B85" s="42"/>
      <c r="C85" s="42"/>
      <c r="D85" s="42"/>
      <c r="E85" s="42"/>
      <c r="F85" s="43"/>
      <c r="G85" s="19">
        <f>+SUM(G72:G84)</f>
        <v>1190</v>
      </c>
    </row>
    <row r="87" spans="1:8" ht="8.25" customHeight="1" x14ac:dyDescent="0.2">
      <c r="H87" s="33" t="s">
        <v>33</v>
      </c>
    </row>
    <row r="88" spans="1:8" ht="18" customHeight="1" x14ac:dyDescent="0.25">
      <c r="A88" s="12" t="s">
        <v>34</v>
      </c>
      <c r="H88" s="34"/>
    </row>
    <row r="89" spans="1:8" x14ac:dyDescent="0.2">
      <c r="A89" s="44" t="s">
        <v>45</v>
      </c>
      <c r="B89" s="44"/>
      <c r="C89" s="44"/>
      <c r="D89" s="44"/>
      <c r="E89" s="13"/>
      <c r="F89" s="13"/>
      <c r="G89" s="18">
        <f>+E89*F89</f>
        <v>0</v>
      </c>
    </row>
    <row r="90" spans="1:8" ht="20.25" customHeight="1" x14ac:dyDescent="0.2">
      <c r="A90" s="24"/>
      <c r="B90" s="24"/>
      <c r="C90" s="24"/>
      <c r="D90" s="24"/>
      <c r="E90" s="25" t="s">
        <v>35</v>
      </c>
      <c r="F90" s="25" t="s">
        <v>36</v>
      </c>
      <c r="G90" s="26"/>
    </row>
    <row r="91" spans="1:8" ht="10.5" customHeight="1" x14ac:dyDescent="0.2">
      <c r="A91" s="24"/>
      <c r="B91" s="24"/>
      <c r="C91" s="24"/>
      <c r="D91" s="24"/>
      <c r="E91" s="45" t="s">
        <v>41</v>
      </c>
      <c r="F91" s="45"/>
      <c r="G91" s="27" t="s">
        <v>42</v>
      </c>
    </row>
    <row r="92" spans="1:8" x14ac:dyDescent="0.2">
      <c r="A92" s="59" t="s">
        <v>75</v>
      </c>
      <c r="B92" s="59"/>
      <c r="C92" s="59"/>
      <c r="D92" s="59"/>
      <c r="E92" s="53"/>
      <c r="F92" s="55"/>
      <c r="G92" s="17">
        <v>50</v>
      </c>
    </row>
    <row r="93" spans="1:8" x14ac:dyDescent="0.2">
      <c r="A93" s="59" t="s">
        <v>39</v>
      </c>
      <c r="B93" s="59"/>
      <c r="C93" s="59"/>
      <c r="D93" s="59"/>
      <c r="E93" s="53"/>
      <c r="F93" s="55"/>
      <c r="G93" s="17"/>
    </row>
    <row r="94" spans="1:8" x14ac:dyDescent="0.2">
      <c r="A94" s="59" t="s">
        <v>40</v>
      </c>
      <c r="B94" s="59"/>
      <c r="C94" s="59"/>
      <c r="D94" s="59"/>
      <c r="E94" s="53"/>
      <c r="F94" s="55"/>
      <c r="G94" s="17"/>
    </row>
    <row r="95" spans="1:8" x14ac:dyDescent="0.2">
      <c r="A95" s="59" t="s">
        <v>44</v>
      </c>
      <c r="B95" s="59"/>
      <c r="C95" s="59"/>
      <c r="D95" s="59"/>
      <c r="E95" s="53"/>
      <c r="F95" s="55"/>
      <c r="G95" s="17"/>
    </row>
    <row r="96" spans="1:8" x14ac:dyDescent="0.2">
      <c r="A96" s="59" t="s">
        <v>46</v>
      </c>
      <c r="B96" s="59"/>
      <c r="C96" s="59"/>
      <c r="D96" s="59"/>
      <c r="E96" s="53"/>
      <c r="F96" s="55"/>
      <c r="G96" s="17">
        <v>100</v>
      </c>
    </row>
    <row r="97" spans="1:7" x14ac:dyDescent="0.2">
      <c r="A97" s="59"/>
      <c r="B97" s="59"/>
      <c r="C97" s="59"/>
      <c r="D97" s="59"/>
      <c r="E97" s="53"/>
      <c r="F97" s="55"/>
      <c r="G97" s="17"/>
    </row>
    <row r="98" spans="1:7" x14ac:dyDescent="0.2">
      <c r="A98" s="59"/>
      <c r="B98" s="59"/>
      <c r="C98" s="59"/>
      <c r="D98" s="59"/>
      <c r="E98" s="53"/>
      <c r="F98" s="55"/>
      <c r="G98" s="17"/>
    </row>
    <row r="99" spans="1:7" x14ac:dyDescent="0.2">
      <c r="A99" s="59" t="s">
        <v>43</v>
      </c>
      <c r="B99" s="59"/>
      <c r="C99" s="59"/>
      <c r="D99" s="59"/>
      <c r="E99" s="53"/>
      <c r="F99" s="55"/>
      <c r="G99" s="17"/>
    </row>
    <row r="100" spans="1:7" x14ac:dyDescent="0.2">
      <c r="A100" s="59" t="s">
        <v>43</v>
      </c>
      <c r="B100" s="59"/>
      <c r="C100" s="59"/>
      <c r="D100" s="59"/>
      <c r="E100" s="53"/>
      <c r="F100" s="55"/>
      <c r="G100" s="17"/>
    </row>
    <row r="101" spans="1:7" x14ac:dyDescent="0.2">
      <c r="A101" s="59" t="s">
        <v>43</v>
      </c>
      <c r="B101" s="59"/>
      <c r="C101" s="59"/>
      <c r="D101" s="59"/>
      <c r="E101" s="53"/>
      <c r="F101" s="55"/>
      <c r="G101" s="17"/>
    </row>
    <row r="102" spans="1:7" ht="23.25" customHeight="1" x14ac:dyDescent="0.2">
      <c r="A102" s="41" t="s">
        <v>38</v>
      </c>
      <c r="B102" s="42"/>
      <c r="C102" s="42"/>
      <c r="D102" s="42"/>
      <c r="E102" s="42"/>
      <c r="F102" s="43"/>
      <c r="G102" s="19">
        <f>+SUM(G89:G101)</f>
        <v>150</v>
      </c>
    </row>
    <row r="105" spans="1:7" ht="18" x14ac:dyDescent="0.25">
      <c r="A105" s="12" t="s">
        <v>47</v>
      </c>
    </row>
    <row r="107" spans="1:7" ht="23.25" customHeight="1" x14ac:dyDescent="0.2">
      <c r="A107" s="41" t="s">
        <v>31</v>
      </c>
      <c r="B107" s="42"/>
      <c r="C107" s="42"/>
      <c r="D107" s="42"/>
      <c r="E107" s="42"/>
      <c r="F107" s="43"/>
      <c r="G107" s="19">
        <f>+G50</f>
        <v>463.75</v>
      </c>
    </row>
    <row r="108" spans="1:7" ht="23.25" customHeight="1" x14ac:dyDescent="0.2">
      <c r="A108" s="41" t="s">
        <v>20</v>
      </c>
      <c r="B108" s="42"/>
      <c r="C108" s="42"/>
      <c r="D108" s="42"/>
      <c r="E108" s="42"/>
      <c r="F108" s="43"/>
      <c r="G108" s="19">
        <f>+G67</f>
        <v>95</v>
      </c>
    </row>
    <row r="109" spans="1:7" ht="23.25" customHeight="1" x14ac:dyDescent="0.2">
      <c r="A109" s="41" t="s">
        <v>48</v>
      </c>
      <c r="B109" s="42"/>
      <c r="C109" s="42"/>
      <c r="D109" s="42"/>
      <c r="E109" s="42"/>
      <c r="F109" s="43"/>
      <c r="G109" s="19">
        <f>+(G107+G108)*C5/100</f>
        <v>111.75</v>
      </c>
    </row>
    <row r="110" spans="1:7" ht="23.25" customHeight="1" x14ac:dyDescent="0.2">
      <c r="A110" s="41" t="s">
        <v>32</v>
      </c>
      <c r="B110" s="42"/>
      <c r="C110" s="42"/>
      <c r="D110" s="42"/>
      <c r="E110" s="42"/>
      <c r="F110" s="43"/>
      <c r="G110" s="19">
        <f>+G85</f>
        <v>1190</v>
      </c>
    </row>
    <row r="111" spans="1:7" ht="23.25" customHeight="1" x14ac:dyDescent="0.2">
      <c r="A111" s="41" t="s">
        <v>38</v>
      </c>
      <c r="B111" s="42"/>
      <c r="C111" s="42"/>
      <c r="D111" s="42"/>
      <c r="E111" s="42"/>
      <c r="F111" s="43"/>
      <c r="G111" s="19">
        <f>+G102</f>
        <v>150</v>
      </c>
    </row>
    <row r="112" spans="1:7" ht="23.25" customHeight="1" x14ac:dyDescent="0.2">
      <c r="A112" s="41" t="s">
        <v>3</v>
      </c>
      <c r="B112" s="42"/>
      <c r="C112" s="42"/>
      <c r="D112" s="42"/>
      <c r="E112" s="42"/>
      <c r="F112" s="43"/>
      <c r="G112" s="19">
        <f>+C7</f>
        <v>500</v>
      </c>
    </row>
    <row r="113" spans="1:8" ht="23.25" customHeight="1" x14ac:dyDescent="0.2">
      <c r="A113" s="49" t="s">
        <v>51</v>
      </c>
      <c r="B113" s="50"/>
      <c r="C113" s="50"/>
      <c r="D113" s="50"/>
      <c r="E113" s="50"/>
      <c r="F113" s="51"/>
      <c r="G113" s="28">
        <f>+SUM(G107:G112)</f>
        <v>2510.5</v>
      </c>
    </row>
    <row r="114" spans="1:8" ht="23.25" customHeight="1" x14ac:dyDescent="0.2">
      <c r="A114" s="49" t="s">
        <v>52</v>
      </c>
      <c r="B114" s="50"/>
      <c r="C114" s="50"/>
      <c r="D114" s="50"/>
      <c r="E114" s="50"/>
      <c r="F114" s="51"/>
      <c r="G114" s="28">
        <f>+G113*((1+C9)/100)</f>
        <v>502.1</v>
      </c>
    </row>
    <row r="115" spans="1:8" ht="23.25" customHeight="1" x14ac:dyDescent="0.2">
      <c r="A115" s="52" t="s">
        <v>53</v>
      </c>
      <c r="B115" s="52"/>
      <c r="C115" s="52"/>
      <c r="D115" s="52"/>
      <c r="E115" s="52"/>
      <c r="F115" s="52"/>
      <c r="G115" s="29">
        <f>+G113+G114</f>
        <v>3012.6</v>
      </c>
    </row>
    <row r="116" spans="1:8" ht="21.75" customHeight="1" x14ac:dyDescent="0.2">
      <c r="A116" s="52" t="s">
        <v>54</v>
      </c>
      <c r="B116" s="52"/>
      <c r="C116" s="52"/>
      <c r="D116" s="52"/>
      <c r="E116" s="52"/>
      <c r="F116" s="52"/>
      <c r="G116" s="29">
        <f>+G115/G11</f>
        <v>60.251999999999995</v>
      </c>
    </row>
    <row r="117" spans="1:8" x14ac:dyDescent="0.2">
      <c r="H117" s="61" t="s">
        <v>74</v>
      </c>
    </row>
    <row r="118" spans="1:8" x14ac:dyDescent="0.2">
      <c r="H118" s="61"/>
    </row>
    <row r="119" spans="1:8" x14ac:dyDescent="0.2">
      <c r="A119" s="46" t="s">
        <v>56</v>
      </c>
      <c r="B119" s="46"/>
      <c r="C119" s="46"/>
      <c r="D119" s="46"/>
      <c r="E119" s="46"/>
      <c r="F119" s="62">
        <f>+G110*100/G113</f>
        <v>47.400916152160924</v>
      </c>
      <c r="H119" s="61"/>
    </row>
    <row r="120" spans="1:8" x14ac:dyDescent="0.2">
      <c r="A120" s="46"/>
      <c r="B120" s="46"/>
      <c r="C120" s="46"/>
      <c r="D120" s="46"/>
      <c r="E120" s="46"/>
      <c r="F120" s="63"/>
    </row>
    <row r="121" spans="1:8" ht="23.25" x14ac:dyDescent="0.35">
      <c r="A121" s="10"/>
      <c r="B121" s="10"/>
      <c r="C121" s="10"/>
      <c r="D121" s="10"/>
      <c r="E121" s="10"/>
    </row>
    <row r="122" spans="1:8" ht="7.5" customHeight="1" x14ac:dyDescent="0.35">
      <c r="A122" s="10"/>
      <c r="B122" s="10"/>
      <c r="C122" s="10"/>
      <c r="D122" s="10"/>
      <c r="E122" s="10"/>
    </row>
    <row r="123" spans="1:8" x14ac:dyDescent="0.2">
      <c r="A123" s="46" t="s">
        <v>57</v>
      </c>
      <c r="B123" s="46"/>
      <c r="C123" s="46"/>
      <c r="D123" s="46"/>
      <c r="E123" s="46"/>
      <c r="F123" s="62">
        <f>+G112*100/G113</f>
        <v>19.916351324437365</v>
      </c>
    </row>
    <row r="124" spans="1:8" x14ac:dyDescent="0.2">
      <c r="A124" s="46"/>
      <c r="B124" s="46"/>
      <c r="C124" s="46"/>
      <c r="D124" s="46"/>
      <c r="E124" s="46"/>
      <c r="F124" s="63"/>
    </row>
  </sheetData>
  <sheetProtection password="F351" sheet="1" objects="1" scenarios="1" selectLockedCells="1"/>
  <mergeCells count="106">
    <mergeCell ref="H117:H119"/>
    <mergeCell ref="A119:E120"/>
    <mergeCell ref="A123:E124"/>
    <mergeCell ref="F119:F120"/>
    <mergeCell ref="F123:F124"/>
    <mergeCell ref="A112:F112"/>
    <mergeCell ref="A113:F113"/>
    <mergeCell ref="A115:F115"/>
    <mergeCell ref="A116:F116"/>
    <mergeCell ref="A114:F114"/>
    <mergeCell ref="A73:C73"/>
    <mergeCell ref="E91:F91"/>
    <mergeCell ref="A107:F107"/>
    <mergeCell ref="A109:F109"/>
    <mergeCell ref="A108:F108"/>
    <mergeCell ref="A110:F110"/>
    <mergeCell ref="A111:F111"/>
    <mergeCell ref="E96:F96"/>
    <mergeCell ref="E97:F97"/>
    <mergeCell ref="E98:F98"/>
    <mergeCell ref="E99:F99"/>
    <mergeCell ref="E100:F100"/>
    <mergeCell ref="E101:F101"/>
    <mergeCell ref="A98:D98"/>
    <mergeCell ref="A99:D99"/>
    <mergeCell ref="A100:D100"/>
    <mergeCell ref="A101:D101"/>
    <mergeCell ref="A102:F102"/>
    <mergeCell ref="A96:D96"/>
    <mergeCell ref="A97:D97"/>
    <mergeCell ref="A85:F85"/>
    <mergeCell ref="H87:H88"/>
    <mergeCell ref="E92:F92"/>
    <mergeCell ref="E93:F93"/>
    <mergeCell ref="E94:F94"/>
    <mergeCell ref="E95:F95"/>
    <mergeCell ref="A92:D92"/>
    <mergeCell ref="A93:D93"/>
    <mergeCell ref="A94:D94"/>
    <mergeCell ref="A95:D95"/>
    <mergeCell ref="H52:H53"/>
    <mergeCell ref="H13:H14"/>
    <mergeCell ref="H1:H2"/>
    <mergeCell ref="H69:H70"/>
    <mergeCell ref="A89:D89"/>
    <mergeCell ref="D2:F3"/>
    <mergeCell ref="A83:C83"/>
    <mergeCell ref="A84:C84"/>
    <mergeCell ref="A67:F67"/>
    <mergeCell ref="A74:C74"/>
    <mergeCell ref="A75:C75"/>
    <mergeCell ref="A76:C76"/>
    <mergeCell ref="A77:C77"/>
    <mergeCell ref="A78:C78"/>
    <mergeCell ref="A62:C62"/>
    <mergeCell ref="A63:C63"/>
    <mergeCell ref="A64:C64"/>
    <mergeCell ref="A65:C65"/>
    <mergeCell ref="A66:C66"/>
    <mergeCell ref="A72:C72"/>
    <mergeCell ref="A56:C56"/>
    <mergeCell ref="A57:C57"/>
    <mergeCell ref="A58:C58"/>
    <mergeCell ref="A59:C59"/>
    <mergeCell ref="A60:C60"/>
    <mergeCell ref="A61:C61"/>
    <mergeCell ref="A45:C45"/>
    <mergeCell ref="A46:C46"/>
    <mergeCell ref="A47:C47"/>
    <mergeCell ref="A48:C48"/>
    <mergeCell ref="A49:C49"/>
    <mergeCell ref="A55:C55"/>
    <mergeCell ref="A50:F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G5:H5"/>
    <mergeCell ref="G7:H7"/>
    <mergeCell ref="G9:H9"/>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Vorlage</vt:lpstr>
      <vt:lpstr>Beispiel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Gastro-check24</dc:creator>
  <cp:lastModifiedBy>Gastro-check24</cp:lastModifiedBy>
  <cp:lastPrinted>2013-01-24T11:20:18Z</cp:lastPrinted>
  <dcterms:created xsi:type="dcterms:W3CDTF">2013-01-23T11:35:53Z</dcterms:created>
  <dcterms:modified xsi:type="dcterms:W3CDTF">2013-05-14T09:26:31Z</dcterms:modified>
</cp:coreProperties>
</file>